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_rels/sheet1.xml.rels" ContentType="application/vnd.openxmlformats-package.relationships+xml"/>
  <Override PartName="/xl/worksheets/_rels/sheet9.xml.rels" ContentType="application/vnd.openxmlformats-package.relationships+xml"/>
  <Override PartName="/xl/worksheets/_rels/sheet2.xml.rels" ContentType="application/vnd.openxmlformats-package.relationships+xml"/>
  <Override PartName="/xl/worksheets/_rels/sheet10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sharedStrings.xml" ContentType="application/vnd.openxmlformats-officedocument.spreadsheetml.sharedStrings+xml"/>
  <Override PartName="/xl/media/image4.jpeg" ContentType="image/jpeg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40.xml" ContentType="application/vnd.openxmlformats-officedocument.drawingml.chart+xml"/>
  <Override PartName="/xl/charts/chart36.xml" ContentType="application/vnd.openxmlformats-officedocument.drawingml.chart+xml"/>
  <Override PartName="/xl/charts/chart41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vmlDrawing3.vml" ContentType="application/vnd.openxmlformats-officedocument.vmlDrawing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xl/comments7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2"/>
  </bookViews>
  <sheets>
    <sheet name="Macro-commandes" sheetId="1" state="hidden" r:id="rId2"/>
    <sheet name="Coordonnées" sheetId="2" state="visible" r:id="rId3"/>
    <sheet name="Introduction" sheetId="3" state="visible" r:id="rId4"/>
    <sheet name="Tableau de synthèse du SO" sheetId="4" state="visible" r:id="rId5"/>
    <sheet name="Tableau fonctionnel" sheetId="5" state="visible" r:id="rId6"/>
    <sheet name="Commentaires SO" sheetId="6" state="visible" r:id="rId7"/>
    <sheet name="Tableau de synthèse du SE" sheetId="7" state="visible" r:id="rId8"/>
    <sheet name="Tableau fonctionnel invest SE" sheetId="8" state="visible" r:id="rId9"/>
    <sheet name="Financements investissements" sheetId="9" state="visible" r:id="rId10"/>
    <sheet name="Commentaires SE" sheetId="10" state="visible" r:id="rId11"/>
  </sheets>
  <definedNames>
    <definedName function="false" hidden="false" localSheetId="1" name="_xlnm.Print_Area" vbProcedure="false">Coordonnées!$A$1:$F$23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C1" authorId="0">
      <text>
        <r>
          <rPr>
            <sz val="10"/>
            <rFont val="Arial"/>
            <family val="0"/>
            <charset val="1"/>
          </rPr>
          <t xml:space="preserve">r:
</t>
        </r>
        <r>
          <rPr>
            <sz val="8"/>
            <color rgb="FF000000"/>
            <rFont val="Tahoma"/>
            <family val="0"/>
            <charset val="1"/>
          </rPr>
          <t xml:space="preserve">indiquez ici le nom de la commune
</t>
        </r>
      </text>
    </comment>
    <comment ref="C5" authorId="0">
      <text>
        <r>
          <rPr>
            <sz val="10"/>
            <rFont val="Arial"/>
            <family val="0"/>
            <charset val="1"/>
          </rPr>
          <t xml:space="preserve">Attention:
L'encodage des années ici détermine les années dans les colonnes de toute l'analyse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40" authorId="0">
      <text>
        <r>
          <rPr>
            <sz val="10"/>
            <rFont val="Arial"/>
            <family val="0"/>
            <charset val="1"/>
          </rPr>
          <t xml:space="preserve">Les calculs ci-après sont automatiquement effectués à partir du tableau ci-haut
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40" authorId="0">
      <text>
        <r>
          <rPr>
            <sz val="10"/>
            <rFont val="Arial"/>
            <family val="0"/>
            <charset val="1"/>
          </rPr>
          <t xml:space="preserve">Les calculs ci-après sont automatiquement effectués à partir du tableau ci-haut
</t>
        </r>
      </text>
    </comment>
  </commentList>
</comments>
</file>

<file path=xl/sharedStrings.xml><?xml version="1.0" encoding="utf-8"?>
<sst xmlns="http://schemas.openxmlformats.org/spreadsheetml/2006/main" count="333" uniqueCount="157">
  <si>
    <t xml:space="preserve">Administration communale de:</t>
  </si>
  <si>
    <t xml:space="preserve">Gestion informatique du document.</t>
  </si>
  <si>
    <t xml:space="preserve">Commandes :</t>
  </si>
  <si>
    <t xml:space="preserve">Cliquez sur la commande&gt;&gt;&gt;</t>
  </si>
  <si>
    <t xml:space="preserve">Enregistré</t>
  </si>
  <si>
    <t xml:space="preserve">Commune de</t>
  </si>
  <si>
    <t xml:space="preserve">BRUGELETTE</t>
  </si>
  <si>
    <t xml:space="preserve">Code INS</t>
  </si>
  <si>
    <t xml:space="preserve">Budget de l'exercice:</t>
  </si>
  <si>
    <t xml:space="preserve">Modèle officiel généré par l'application eComptes © SPW.SPW Intérieur et Action Sociale.</t>
  </si>
  <si>
    <t xml:space="preserve">Commune de :</t>
  </si>
  <si>
    <t xml:space="preserve">Rapport calculé sur les données suivantes:</t>
  </si>
  <si>
    <t xml:space="preserve">Adresse de l'administration:</t>
  </si>
  <si>
    <t xml:space="preserve">Grand Place 2A</t>
  </si>
  <si>
    <t xml:space="preserve">Dernier compte arrêté, exercice:</t>
  </si>
  <si>
    <t xml:space="preserve">7940 BRUGELETTE</t>
  </si>
  <si>
    <t xml:space="preserve">Budget initial de l'exercice:</t>
  </si>
  <si>
    <t xml:space="preserve">Adresse du site internet:</t>
  </si>
  <si>
    <t xml:space="preserve">www.brugelette.be</t>
  </si>
  <si>
    <t xml:space="preserve">Directeur Général:</t>
  </si>
  <si>
    <t xml:space="preserve">Karolina KOWALSKA</t>
  </si>
  <si>
    <t xml:space="preserve">Tél:</t>
  </si>
  <si>
    <t xml:space="preserve">068 45 73 09</t>
  </si>
  <si>
    <t xml:space="preserve">Fax:</t>
  </si>
  <si>
    <t xml:space="preserve">Email:</t>
  </si>
  <si>
    <t xml:space="preserve">direction-generale@brugelette.be</t>
  </si>
  <si>
    <t xml:space="preserve">Directeur Financier:</t>
  </si>
  <si>
    <t xml:space="preserve">Sandra LOR</t>
  </si>
  <si>
    <t xml:space="preserve">068 45 73 34</t>
  </si>
  <si>
    <t xml:space="preserve">receveur@brugelette.be</t>
  </si>
  <si>
    <t xml:space="preserve">Tableau de synthèse du service ordinaire, (classification économique)</t>
  </si>
  <si>
    <t xml:space="preserve">Exercice budgétaire:</t>
  </si>
  <si>
    <t xml:space="preserve">Les principaux chiffres en graphiques …</t>
  </si>
  <si>
    <t xml:space="preserve">Année du dernier compte arrêté:</t>
  </si>
  <si>
    <t xml:space="preserve">DEPENSES ORDINAIRES </t>
  </si>
  <si>
    <t xml:space="preserve">Budget initial N-1</t>
  </si>
  <si>
    <t xml:space="preserve">Budget intial</t>
  </si>
  <si>
    <t xml:space="preserve">Ecart BI</t>
  </si>
  <si>
    <t xml:space="preserve">Résultats des comptes d'exercice</t>
  </si>
  <si>
    <t xml:space="preserve">Personnel </t>
  </si>
  <si>
    <t xml:space="preserve">Fonctionnement</t>
  </si>
  <si>
    <t xml:space="preserve">Transferts</t>
  </si>
  <si>
    <t xml:space="preserve">Dette</t>
  </si>
  <si>
    <t xml:space="preserve">Prélèvements</t>
  </si>
  <si>
    <t xml:space="preserve">Total (exercice propre)</t>
  </si>
  <si>
    <t xml:space="preserve">Exercices antérieurs</t>
  </si>
  <si>
    <t xml:space="preserve">Total général</t>
  </si>
  <si>
    <t xml:space="preserve">RECETTES ORDINAIRES </t>
  </si>
  <si>
    <t xml:space="preserve">Prestation</t>
  </si>
  <si>
    <t xml:space="preserve">Transferts </t>
  </si>
  <si>
    <t xml:space="preserve">Evolution des résultats</t>
  </si>
  <si>
    <t xml:space="preserve">Ecart</t>
  </si>
  <si>
    <t xml:space="preserve">Exercice propre</t>
  </si>
  <si>
    <t xml:space="preserve">Global</t>
  </si>
  <si>
    <t xml:space="preserve">Calcul des écarts</t>
  </si>
  <si>
    <t xml:space="preserve">Dépenses ordinaires</t>
  </si>
  <si>
    <t xml:space="preserve">Budget initial / Budget initial N-1</t>
  </si>
  <si>
    <t xml:space="preserve">Dern.MB / Budget initial</t>
  </si>
  <si>
    <t xml:space="preserve">Budget initial / dernier compte</t>
  </si>
  <si>
    <t xml:space="preserve">Dern.MB / dernier compte</t>
  </si>
  <si>
    <t xml:space="preserve">Personnel(*)</t>
  </si>
  <si>
    <t xml:space="preserve">Recettes ordinaires</t>
  </si>
  <si>
    <t xml:space="preserve">Transferts(*)</t>
  </si>
  <si>
    <t xml:space="preserve">Justification succincte des principaux facteurs d'écart (par rapport au budget initial N-1)</t>
  </si>
  <si>
    <t xml:space="preserve">Personnel</t>
  </si>
  <si>
    <t xml:space="preserve">Tableau fonctionnel - Ordinaire.</t>
  </si>
  <si>
    <t xml:space="preserve">Code</t>
  </si>
  <si>
    <t xml:space="preserve">Chapitres fonctionnels</t>
  </si>
  <si>
    <t xml:space="preserve">Budget recette (*)</t>
  </si>
  <si>
    <t xml:space="preserve">Budget Dépense (*)</t>
  </si>
  <si>
    <t xml:space="preserve">Solde Budgétaire</t>
  </si>
  <si>
    <t xml:space="preserve">000</t>
  </si>
  <si>
    <t xml:space="preserve">Divers</t>
  </si>
  <si>
    <t xml:space="preserve">009</t>
  </si>
  <si>
    <t xml:space="preserve">Recettes &amp; dépenses générales</t>
  </si>
  <si>
    <t xml:space="preserve">019</t>
  </si>
  <si>
    <t xml:space="preserve">Dette générale</t>
  </si>
  <si>
    <t xml:space="preserve">029</t>
  </si>
  <si>
    <t xml:space="preserve">Fonds</t>
  </si>
  <si>
    <t xml:space="preserve">049</t>
  </si>
  <si>
    <t xml:space="preserve">Impôts et Redevances</t>
  </si>
  <si>
    <t xml:space="preserve">059</t>
  </si>
  <si>
    <t xml:space="preserve">Assurances</t>
  </si>
  <si>
    <t xml:space="preserve">123</t>
  </si>
  <si>
    <t xml:space="preserve">Administration générale</t>
  </si>
  <si>
    <t xml:space="preserve">129</t>
  </si>
  <si>
    <t xml:space="preserve">Patrimoine privé</t>
  </si>
  <si>
    <t xml:space="preserve">139</t>
  </si>
  <si>
    <t xml:space="preserve">Services généraux</t>
  </si>
  <si>
    <t xml:space="preserve">149</t>
  </si>
  <si>
    <t xml:space="preserve">Calamités</t>
  </si>
  <si>
    <t xml:space="preserve">159</t>
  </si>
  <si>
    <t xml:space="preserve">Relations avec l'étranger</t>
  </si>
  <si>
    <t xml:space="preserve">169</t>
  </si>
  <si>
    <t xml:space="preserve">Aide aux pays en voie de développement</t>
  </si>
  <si>
    <t xml:space="preserve">369</t>
  </si>
  <si>
    <t xml:space="preserve">Pompiers</t>
  </si>
  <si>
    <t xml:space="preserve">399</t>
  </si>
  <si>
    <t xml:space="preserve">Justice - Police</t>
  </si>
  <si>
    <t xml:space="preserve">499</t>
  </si>
  <si>
    <t xml:space="preserve">Communic. - Voirie - Cours D'eau</t>
  </si>
  <si>
    <t xml:space="preserve">599</t>
  </si>
  <si>
    <t xml:space="preserve">Commerce - Industrie</t>
  </si>
  <si>
    <t xml:space="preserve">699</t>
  </si>
  <si>
    <t xml:space="preserve">Agriculture - Sylviculture</t>
  </si>
  <si>
    <t xml:space="preserve">729</t>
  </si>
  <si>
    <t xml:space="preserve">Ens.gard(721), Ens.prim(722)</t>
  </si>
  <si>
    <t xml:space="preserve">739</t>
  </si>
  <si>
    <t xml:space="preserve">Ens.sec(731),art(734),tech(735)</t>
  </si>
  <si>
    <t xml:space="preserve">749</t>
  </si>
  <si>
    <t xml:space="preserve">Enseignement supérieur</t>
  </si>
  <si>
    <t xml:space="preserve">Enseignement pour handicapés</t>
  </si>
  <si>
    <t xml:space="preserve">767</t>
  </si>
  <si>
    <t xml:space="preserve">Bibliothèques publiques</t>
  </si>
  <si>
    <t xml:space="preserve">789</t>
  </si>
  <si>
    <t xml:space="preserve">Education Popul. et Arts</t>
  </si>
  <si>
    <t xml:space="preserve">799</t>
  </si>
  <si>
    <t xml:space="preserve">Cultes</t>
  </si>
  <si>
    <t xml:space="preserve">839</t>
  </si>
  <si>
    <t xml:space="preserve">Sécurité et Assist. sociale</t>
  </si>
  <si>
    <t xml:space="preserve">849</t>
  </si>
  <si>
    <t xml:space="preserve">Aide sociale et familiale</t>
  </si>
  <si>
    <t xml:space="preserve">859</t>
  </si>
  <si>
    <t xml:space="preserve">Emploi</t>
  </si>
  <si>
    <t xml:space="preserve">872</t>
  </si>
  <si>
    <t xml:space="preserve">Institutions de soins</t>
  </si>
  <si>
    <t xml:space="preserve">874</t>
  </si>
  <si>
    <t xml:space="preserve">Alimentation - Eau</t>
  </si>
  <si>
    <t xml:space="preserve">876</t>
  </si>
  <si>
    <t xml:space="preserve">Désinfect.-Nett.-Immond.</t>
  </si>
  <si>
    <t xml:space="preserve">877</t>
  </si>
  <si>
    <t xml:space="preserve">Eaux usées</t>
  </si>
  <si>
    <t xml:space="preserve">879</t>
  </si>
  <si>
    <t xml:space="preserve">Cimetières-Protec.environ.</t>
  </si>
  <si>
    <t xml:space="preserve">939</t>
  </si>
  <si>
    <t xml:space="preserve">Logement - Urbanisme</t>
  </si>
  <si>
    <t xml:space="preserve"> (*) Prévisions du budget Initial</t>
  </si>
  <si>
    <t xml:space="preserve">Tableau de synthèse du service extraordinaire (classification économique)</t>
  </si>
  <si>
    <t xml:space="preserve">DEPENSES EXTRAORDINAIRES </t>
  </si>
  <si>
    <t xml:space="preserve">Investissements</t>
  </si>
  <si>
    <t xml:space="preserve">RECETTES EXTRAORDINAIRES </t>
  </si>
  <si>
    <t xml:space="preserve">Dépenses extraordinaires</t>
  </si>
  <si>
    <t xml:space="preserve">Recettes extraordinaires</t>
  </si>
  <si>
    <t xml:space="preserve">Justification succinte des principaux facteurs d'écart (par rapport au budget initial N-1)</t>
  </si>
  <si>
    <t xml:space="preserve">Tableau fonctionnel - Service Extraordinaire - Dépenses d'investissement (totaux par chapitre fonctionnel )</t>
  </si>
  <si>
    <t xml:space="preserve">Fonctions</t>
  </si>
  <si>
    <t xml:space="preserve">Libellés fonctionnels</t>
  </si>
  <si>
    <r>
      <rPr>
        <b val="true"/>
        <sz val="9"/>
        <color rgb="FF2D2D2D"/>
        <rFont val="Segoe UI"/>
        <family val="2"/>
        <charset val="1"/>
      </rPr>
      <t xml:space="preserve">Comptes d'exercice </t>
    </r>
    <r>
      <rPr>
        <i val="true"/>
        <sz val="9"/>
        <color rgb="FF2D2D2D"/>
        <rFont val="Segoe UI"/>
        <family val="2"/>
        <charset val="1"/>
      </rPr>
      <t xml:space="preserve">(engagements)</t>
    </r>
  </si>
  <si>
    <t xml:space="preserve">Montant budgétisé</t>
  </si>
  <si>
    <t xml:space="preserve">Budget initial</t>
  </si>
  <si>
    <r>
      <rPr>
        <b val="true"/>
        <sz val="8"/>
        <color rgb="FF000000"/>
        <rFont val="Arial"/>
        <family val="2"/>
        <charset val="1"/>
      </rPr>
      <t xml:space="preserve">Résultats des comptes d'exercice </t>
    </r>
    <r>
      <rPr>
        <i val="true"/>
        <sz val="8"/>
        <color rgb="FF000000"/>
        <rFont val="Arial"/>
        <family val="2"/>
        <charset val="1"/>
      </rPr>
      <t xml:space="preserve">(engagements)</t>
    </r>
  </si>
  <si>
    <t xml:space="preserve">995-51</t>
  </si>
  <si>
    <t xml:space="preserve">Auto-financement</t>
  </si>
  <si>
    <t xml:space="preserve">96x-xx</t>
  </si>
  <si>
    <t xml:space="preserve">Emprunts</t>
  </si>
  <si>
    <t xml:space="preserve">66x-xx,68x-xx</t>
  </si>
  <si>
    <t xml:space="preserve">Subsides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</si>
</sst>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* #,##0.00&quot; €&quot;_-;\-* #,##0.00&quot; €&quot;_-;_-* \-??&quot; €&quot;_-;_-@_-"/>
    <numFmt numFmtId="166" formatCode="General"/>
    <numFmt numFmtId="167" formatCode="#,##0"/>
    <numFmt numFmtId="168" formatCode="@"/>
    <numFmt numFmtId="169" formatCode="_-* #,##0.00\ _€_-;\-* #,##0.00\ _€_-;_-* \-??\ _€_-;_-@_-"/>
    <numFmt numFmtId="170" formatCode="#,##0.00"/>
    <numFmt numFmtId="171" formatCode="#,##0.00_ ;\-#,##0.00\ "/>
    <numFmt numFmtId="172" formatCode="0%"/>
  </numFmts>
  <fonts count="4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0"/>
      <color rgb="FF000080"/>
      <name val="Arial"/>
      <family val="2"/>
      <charset val="1"/>
    </font>
    <font>
      <b val="true"/>
      <sz val="10"/>
      <color rgb="FF000000"/>
      <name val="Arial"/>
      <family val="0"/>
    </font>
    <font>
      <sz val="10"/>
      <color rgb="FFFFFFFF"/>
      <name val="Arial"/>
      <family val="2"/>
      <charset val="1"/>
    </font>
    <font>
      <sz val="9"/>
      <name val="Arial"/>
      <family val="0"/>
      <charset val="1"/>
    </font>
    <font>
      <u val="single"/>
      <sz val="10"/>
      <color rgb="FF0000FF"/>
      <name val="Arial"/>
      <family val="2"/>
      <charset val="1"/>
    </font>
    <font>
      <sz val="8"/>
      <color rgb="FF000000"/>
      <name val="Tahoma"/>
      <family val="0"/>
      <charset val="1"/>
    </font>
    <font>
      <sz val="18"/>
      <color rgb="FFFFFFFF"/>
      <name val="Tahoma"/>
      <family val="0"/>
    </font>
    <font>
      <sz val="18"/>
      <color rgb="FF000000"/>
      <name val="Tahoma"/>
      <family val="0"/>
    </font>
    <font>
      <sz val="10"/>
      <color rgb="FF000000"/>
      <name val="Tahoma"/>
      <family val="0"/>
    </font>
    <font>
      <b val="true"/>
      <u val="single"/>
      <sz val="14"/>
      <color rgb="FF000000"/>
      <name val="Calibri"/>
      <family val="0"/>
    </font>
    <font>
      <sz val="11"/>
      <color rgb="FF000000"/>
      <name val="Calibri"/>
      <family val="0"/>
    </font>
    <font>
      <b val="true"/>
      <i val="true"/>
      <sz val="11"/>
      <color rgb="FF000000"/>
      <name val="Calibri"/>
      <family val="0"/>
    </font>
    <font>
      <sz val="8"/>
      <name val="Arial"/>
      <family val="0"/>
      <charset val="1"/>
    </font>
    <font>
      <b val="true"/>
      <sz val="8"/>
      <name val="Arial"/>
      <family val="2"/>
      <charset val="1"/>
    </font>
    <font>
      <b val="true"/>
      <sz val="8"/>
      <color rgb="FFFFFFFF"/>
      <name val="Arial"/>
      <family val="2"/>
      <charset val="1"/>
    </font>
    <font>
      <sz val="8"/>
      <name val="Arial"/>
      <family val="2"/>
      <charset val="1"/>
    </font>
    <font>
      <sz val="8"/>
      <color rgb="FFFFFFFF"/>
      <name val="Arial"/>
      <family val="0"/>
      <charset val="1"/>
    </font>
    <font>
      <sz val="8"/>
      <color rgb="FFFFFFFF"/>
      <name val="Arial"/>
      <family val="2"/>
      <charset val="1"/>
    </font>
    <font>
      <i val="true"/>
      <sz val="8"/>
      <name val="Arial"/>
      <family val="2"/>
      <charset val="1"/>
    </font>
    <font>
      <sz val="1.75"/>
      <color rgb="FF000000"/>
      <name val="Arial"/>
      <family val="2"/>
    </font>
    <font>
      <sz val="1.6"/>
      <color rgb="FF000000"/>
      <name val="Arial"/>
      <family val="2"/>
    </font>
    <font>
      <sz val="5.75"/>
      <color rgb="FF000000"/>
      <name val="Arial"/>
      <family val="2"/>
    </font>
    <font>
      <sz val="14"/>
      <color rgb="FF595959"/>
      <name val="Calibri"/>
      <family val="2"/>
    </font>
    <font>
      <sz val="9"/>
      <color rgb="FF595959"/>
      <name val="Calibri"/>
      <family val="2"/>
    </font>
    <font>
      <sz val="9"/>
      <color rgb="FF2D2D2D"/>
      <name val="Segoe UI"/>
      <family val="2"/>
      <charset val="1"/>
    </font>
    <font>
      <sz val="9"/>
      <color rgb="FF2D2D2D"/>
      <name val="Segoe UI"/>
      <family val="0"/>
      <charset val="1"/>
    </font>
    <font>
      <sz val="10"/>
      <name val="Arial"/>
      <family val="2"/>
      <charset val="1"/>
    </font>
    <font>
      <i val="true"/>
      <sz val="9"/>
      <color rgb="FF2D2D2D"/>
      <name val="Segoe UI"/>
      <family val="2"/>
      <charset val="1"/>
    </font>
    <font>
      <i val="true"/>
      <sz val="11"/>
      <color rgb="FF000000"/>
      <name val="Calibri"/>
      <family val="0"/>
    </font>
    <font>
      <b val="true"/>
      <sz val="8"/>
      <color rgb="FF000000"/>
      <name val="Arial"/>
      <family val="2"/>
      <charset val="1"/>
    </font>
    <font>
      <sz val="8"/>
      <name val="Times New Roman"/>
      <family val="1"/>
      <charset val="1"/>
    </font>
    <font>
      <b val="true"/>
      <sz val="9"/>
      <color rgb="FF2D2D2D"/>
      <name val="Segoe UI"/>
      <family val="2"/>
      <charset val="1"/>
    </font>
    <font>
      <i val="true"/>
      <sz val="8"/>
      <color rgb="FF000000"/>
      <name val="Arial"/>
      <family val="2"/>
      <charset val="1"/>
    </font>
    <font>
      <sz val="9"/>
      <name val="Arial"/>
      <family val="2"/>
      <charset val="1"/>
    </font>
    <font>
      <i val="true"/>
      <sz val="11"/>
      <name val="Calibri"/>
      <family val="0"/>
    </font>
  </fonts>
  <fills count="2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FFFF"/>
        <bgColor rgb="FFFAFAFA"/>
      </patternFill>
    </fill>
    <fill>
      <patternFill patternType="solid">
        <fgColor rgb="FF4F81BD"/>
        <bgColor rgb="FF666699"/>
      </patternFill>
    </fill>
    <fill>
      <patternFill patternType="solid">
        <fgColor rgb="FFFAC090"/>
        <bgColor rgb="FFFFCC99"/>
      </patternFill>
    </fill>
    <fill>
      <patternFill patternType="solid">
        <fgColor rgb="FFFDEADA"/>
        <bgColor rgb="FFEBF1DE"/>
      </patternFill>
    </fill>
    <fill>
      <patternFill patternType="solid">
        <fgColor rgb="FFFCD5B5"/>
        <bgColor rgb="FFFFCC99"/>
      </patternFill>
    </fill>
    <fill>
      <patternFill patternType="solid">
        <fgColor rgb="FF666699"/>
        <bgColor rgb="FF8064A2"/>
      </patternFill>
    </fill>
    <fill>
      <patternFill patternType="solid">
        <fgColor rgb="FF000080"/>
        <bgColor rgb="FF000080"/>
      </patternFill>
    </fill>
    <fill>
      <patternFill patternType="solid">
        <fgColor rgb="FF77933C"/>
        <bgColor rgb="FF808080"/>
      </patternFill>
    </fill>
    <fill>
      <patternFill patternType="solid">
        <fgColor rgb="FFEBF1DE"/>
        <bgColor rgb="FFF2F2F2"/>
      </patternFill>
    </fill>
    <fill>
      <patternFill patternType="solid">
        <fgColor rgb="FFD7E4BD"/>
        <bgColor rgb="FFDDD9C3"/>
      </patternFill>
    </fill>
    <fill>
      <patternFill patternType="solid">
        <fgColor rgb="FFD9D9D9"/>
        <bgColor rgb="FFDDD9C3"/>
      </patternFill>
    </fill>
    <fill>
      <patternFill patternType="solid">
        <fgColor rgb="FFDDD9C3"/>
        <bgColor rgb="FFD9D9D9"/>
      </patternFill>
    </fill>
    <fill>
      <patternFill patternType="solid">
        <fgColor rgb="FF97BEE0"/>
        <bgColor rgb="FF93CDDD"/>
      </patternFill>
    </fill>
    <fill>
      <patternFill patternType="solid">
        <fgColor rgb="FFC6D9F1"/>
        <bgColor rgb="FFD9D9D9"/>
      </patternFill>
    </fill>
    <fill>
      <patternFill patternType="solid">
        <fgColor rgb="FFF2F2F2"/>
        <bgColor rgb="FFEBF1DE"/>
      </patternFill>
    </fill>
    <fill>
      <patternFill patternType="solid">
        <fgColor rgb="FF93CDDD"/>
        <bgColor rgb="FF99CCFF"/>
      </patternFill>
    </fill>
    <fill>
      <patternFill patternType="solid">
        <fgColor rgb="FFFAFAFA"/>
        <bgColor rgb="FFFFFFFF"/>
      </patternFill>
    </fill>
    <fill>
      <patternFill patternType="solid">
        <fgColor rgb="FFDCE6F2"/>
        <bgColor rgb="FFD9D9D9"/>
      </patternFill>
    </fill>
    <fill>
      <patternFill patternType="solid">
        <fgColor rgb="FFFFCC00"/>
        <bgColor rgb="FFFFFF00"/>
      </patternFill>
    </fill>
    <fill>
      <patternFill patternType="solid">
        <fgColor rgb="FFFFFF00"/>
        <bgColor rgb="FFFFCC00"/>
      </patternFill>
    </fill>
    <fill>
      <patternFill patternType="solid">
        <fgColor rgb="FFFFCC99"/>
        <bgColor rgb="FFFAC090"/>
      </patternFill>
    </fill>
  </fills>
  <borders count="2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9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9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9" fillId="3" borderId="1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6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1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7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6" borderId="1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1" fillId="6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7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8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8" fillId="3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7" borderId="1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6" borderId="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6" borderId="1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1" fillId="6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7" borderId="1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9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8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1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3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8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1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8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0" fontId="18" fillId="11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11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1" fillId="11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12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11" borderId="1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11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1" fillId="11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12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3" borderId="1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12" borderId="1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11" borderId="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11" borderId="1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4" fillId="11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12" borderId="1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4" fillId="11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9" fillId="1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9" fillId="1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1" fontId="1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8" fillId="1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8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8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3" fillId="9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general" vertical="bottom" textRotation="0" wrapText="true" indent="0" shrinkToFit="false" readingOrder="1"/>
      <protection locked="true" hidden="false"/>
    </xf>
    <xf numFmtId="166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6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7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8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8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7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31" fillId="3" borderId="2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31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30" fillId="3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31" fillId="19" borderId="2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31" fillId="19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31" fillId="19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31" fillId="3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2" fillId="0" borderId="1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31" fillId="3" borderId="2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31" fillId="3" borderId="2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31" fillId="3" borderId="2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1" fillId="19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70" fontId="31" fillId="19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31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70" fontId="31" fillId="3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33" fillId="19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5" fillId="2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8" fillId="2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2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1" fillId="2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17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20" borderId="1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20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1" fillId="2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3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20" borderId="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20" borderId="1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1" fillId="2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20" borderId="1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20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1" fillId="2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9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8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1" fontId="18" fillId="21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8" fillId="2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8" fillId="2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7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7" fillId="1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37" fillId="1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2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2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0" fillId="0" borderId="1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32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1"/>
    <cellStyle name="*unknown*" xfId="20" builtinId="8"/>
  </cellStyles>
  <colors>
    <indexedColors>
      <rgbColor rgb="FF000000"/>
      <rgbColor rgb="FFFFFFFF"/>
      <rgbColor rgb="FFFF0000"/>
      <rgbColor rgb="FFFDEADA"/>
      <rgbColor rgb="FF0000FF"/>
      <rgbColor rgb="FFFFFF00"/>
      <rgbColor rgb="FFFF00FF"/>
      <rgbColor rgb="FFF2F2F2"/>
      <rgbColor rgb="FF800000"/>
      <rgbColor rgb="FF008000"/>
      <rgbColor rgb="FF000080"/>
      <rgbColor rgb="FF77933C"/>
      <rgbColor rgb="FF800080"/>
      <rgbColor rgb="FF008080"/>
      <rgbColor rgb="FF97BEE0"/>
      <rgbColor rgb="FF808080"/>
      <rgbColor rgb="FF9999FF"/>
      <rgbColor rgb="FF763B3B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CD5B5"/>
      <rgbColor rgb="FFFAFAFA"/>
      <rgbColor rgb="FF800080"/>
      <rgbColor rgb="FF800000"/>
      <rgbColor rgb="FF008080"/>
      <rgbColor rgb="FF0000FF"/>
      <rgbColor rgb="FF93CDDD"/>
      <rgbColor rgb="FFDCE6F2"/>
      <rgbColor rgb="FFEBF1DE"/>
      <rgbColor rgb="FFFFFF99"/>
      <rgbColor rgb="FF99CCFF"/>
      <rgbColor rgb="FFFAC090"/>
      <rgbColor rgb="FFD9D9D9"/>
      <rgbColor rgb="FFFFCC99"/>
      <rgbColor rgb="FF4F81BD"/>
      <rgbColor rgb="FF4BACC6"/>
      <rgbColor rgb="FF99CC00"/>
      <rgbColor rgb="FFFFCC00"/>
      <rgbColor rgb="FFDDD9C3"/>
      <rgbColor rgb="FFD7E4BD"/>
      <rgbColor rgb="FF666699"/>
      <rgbColor rgb="FF9BBB59"/>
      <rgbColor rgb="FF003366"/>
      <rgbColor rgb="FF8064A2"/>
      <rgbColor rgb="FF003300"/>
      <rgbColor rgb="FF595959"/>
      <rgbColor rgb="FF993300"/>
      <rgbColor rgb="FFC0504D"/>
      <rgbColor rgb="FF464676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00808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2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spPr>
            <a:solidFill>
              <a:srgbClr val="ccff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gapWidth val="150"/>
        <c:overlap val="0"/>
        <c:axId val="26276293"/>
        <c:axId val="96597154"/>
      </c:barChart>
      <c:catAx>
        <c:axId val="26276293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96597154"/>
        <c:crosses val="autoZero"/>
        <c:auto val="1"/>
        <c:lblAlgn val="ctr"/>
        <c:lblOffset val="100"/>
        <c:noMultiLvlLbl val="0"/>
      </c:catAx>
      <c:valAx>
        <c:axId val="96597154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26276293"/>
        <c:crosses val="autoZero"/>
        <c:crossBetween val="between"/>
      </c:valAx>
      <c:spPr>
        <a:gradFill>
          <a:gsLst>
            <a:gs pos="0">
              <a:srgbClr val="ffcc00"/>
            </a:gs>
            <a:gs pos="100000">
              <a:srgbClr val="ffff99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b="0" sz="160" spc="-1" strike="noStrike">
              <a:solidFill>
                <a:srgbClr val="000000"/>
              </a:solidFill>
              <a:latin typeface="Arial"/>
              <a:ea typeface="Arial"/>
            </a:defRPr>
          </a:pPr>
        </a:p>
      </c:txPr>
    </c:legend>
    <c:plotVisOnly val="1"/>
    <c:dispBlanksAs val="gap"/>
  </c:chart>
  <c:spPr>
    <a:solidFill>
      <a:srgbClr val="ffffff"/>
    </a:solidFill>
    <a:ln w="3240">
      <a:solidFill>
        <a:srgbClr val="000000"/>
      </a:solidFill>
      <a:round/>
    </a:ln>
  </c:sp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ffcc99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00808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2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gapWidth val="150"/>
        <c:overlap val="0"/>
        <c:axId val="60266086"/>
        <c:axId val="51360495"/>
      </c:barChart>
      <c:catAx>
        <c:axId val="6026608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51360495"/>
        <c:crosses val="autoZero"/>
        <c:auto val="1"/>
        <c:lblAlgn val="ctr"/>
        <c:lblOffset val="100"/>
        <c:noMultiLvlLbl val="0"/>
      </c:catAx>
      <c:valAx>
        <c:axId val="51360495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60266086"/>
        <c:crosses val="autoZero"/>
        <c:crossBetween val="between"/>
      </c:valAx>
      <c:spPr>
        <a:gradFill>
          <a:gsLst>
            <a:gs pos="0">
              <a:srgbClr val="99cc00"/>
            </a:gs>
            <a:gs pos="100000">
              <a:srgbClr val="ffffff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b="0" sz="160" spc="-1" strike="noStrike">
              <a:solidFill>
                <a:srgbClr val="000000"/>
              </a:solidFill>
              <a:latin typeface="Arial"/>
              <a:ea typeface="Arial"/>
            </a:defRPr>
          </a:pPr>
        </a:p>
      </c:txPr>
    </c:legend>
    <c:plotVisOnly val="1"/>
    <c:dispBlanksAs val="gap"/>
  </c:chart>
  <c:spPr>
    <a:solidFill>
      <a:srgbClr val="ffffff"/>
    </a:solidFill>
    <a:ln w="3240">
      <a:solidFill>
        <a:srgbClr val="000000"/>
      </a:solidFill>
      <a:round/>
    </a:ln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575" spc="-1" strike="noStrike">
                <a:solidFill>
                  <a:srgbClr val="000000"/>
                </a:solidFill>
                <a:latin typeface="Arial"/>
                <a:ea typeface="Arial"/>
              </a:defRPr>
            </a:pPr>
            <a:r>
              <a:rPr b="0" lang="fr-FR" sz="575" spc="-1" strike="noStrike">
                <a:solidFill>
                  <a:srgbClr val="000000"/>
                </a:solidFill>
                <a:latin typeface="Arial"/>
                <a:ea typeface="Arial"/>
              </a:rPr>
              <a:t>Résultat de l'exercice propre</a:t>
            </a:r>
          </a:p>
        </c:rich>
      </c:tx>
      <c:layout>
        <c:manualLayout>
          <c:xMode val="edge"/>
          <c:yMode val="edge"/>
          <c:x val="0.39930246871367"/>
          <c:y val="0.0399731273093719"/>
        </c:manualLayout>
      </c:layout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74649524721329"/>
          <c:y val="0.204400403090359"/>
          <c:w val="0.885864733638788"/>
          <c:h val="0.6488075243533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'Tableau de synthèse du SO'!$A$37</c:f>
              <c:strCache>
                <c:ptCount val="1"/>
                <c:pt idx="0">
                  <c:v>Exercice propre</c:v>
                </c:pt>
              </c:strCache>
            </c:strRef>
          </c:tx>
          <c:spPr>
            <a:gradFill>
              <a:gsLst>
                <a:gs pos="0">
                  <a:srgbClr val="9999ff"/>
                </a:gs>
                <a:gs pos="100000">
                  <a:srgbClr val="464676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5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SO'!$B$36:$J$36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Ecart</c:v>
                </c:pt>
              </c:strCache>
            </c:strRef>
          </c:cat>
          <c:val>
            <c:numRef>
              <c:f>'Tableau de synthèse du SO'!$B$37:$J$37</c:f>
              <c:numCache>
                <c:formatCode>General</c:formatCode>
                <c:ptCount val="9"/>
                <c:pt idx="0">
                  <c:v>353939.94</c:v>
                </c:pt>
                <c:pt idx="1">
                  <c:v>306410.259999999</c:v>
                </c:pt>
                <c:pt idx="2">
                  <c:v>257906.6</c:v>
                </c:pt>
                <c:pt idx="3">
                  <c:v>433850.23</c:v>
                </c:pt>
                <c:pt idx="4">
                  <c:v>1113787.58</c:v>
                </c:pt>
                <c:pt idx="5">
                  <c:v>765496.95</c:v>
                </c:pt>
                <c:pt idx="6">
                  <c:v>16244.3499999996</c:v>
                </c:pt>
                <c:pt idx="7">
                  <c:v>8132.76999999955</c:v>
                </c:pt>
                <c:pt idx="8">
                  <c:v>-8111.58000000007</c:v>
                </c:pt>
              </c:numCache>
            </c:numRef>
          </c:val>
        </c:ser>
        <c:gapWidth val="150"/>
        <c:overlap val="0"/>
        <c:axId val="12122476"/>
        <c:axId val="92712950"/>
      </c:barChart>
      <c:catAx>
        <c:axId val="121224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5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92712950"/>
        <c:crosses val="autoZero"/>
        <c:auto val="1"/>
        <c:lblAlgn val="ctr"/>
        <c:lblOffset val="100"/>
        <c:noMultiLvlLbl val="0"/>
      </c:catAx>
      <c:valAx>
        <c:axId val="92712950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#,##0.00_ ;\-#,##0.00\ 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5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12122476"/>
        <c:crosses val="autoZero"/>
        <c:crossBetween val="between"/>
      </c:valAx>
      <c:spPr>
        <a:solidFill>
          <a:srgbClr val="f2f2f2"/>
        </a:solidFill>
        <a:ln w="12600">
          <a:solidFill>
            <a:srgbClr val="000000"/>
          </a:solidFill>
          <a:round/>
        </a:ln>
      </c:spPr>
    </c:plotArea>
    <c:plotVisOnly val="1"/>
    <c:dispBlanksAs val="gap"/>
  </c:chart>
  <c:spPr>
    <a:solidFill>
      <a:srgbClr val="ffffff"/>
    </a:solidFill>
    <a:ln w="3240">
      <a:solidFill>
        <a:srgbClr val="000000"/>
      </a:solidFill>
      <a:round/>
    </a:ln>
  </c:sp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575" spc="-1" strike="noStrike">
                <a:solidFill>
                  <a:srgbClr val="000000"/>
                </a:solidFill>
                <a:latin typeface="Arial"/>
                <a:ea typeface="Arial"/>
              </a:defRPr>
            </a:pPr>
            <a:r>
              <a:rPr b="0" lang="fr-FR" sz="575" spc="-1" strike="noStrike">
                <a:solidFill>
                  <a:srgbClr val="000000"/>
                </a:solidFill>
                <a:latin typeface="Arial"/>
                <a:ea typeface="Arial"/>
              </a:rPr>
              <a:t>Résultat global</a:t>
            </a:r>
          </a:p>
        </c:rich>
      </c:tx>
      <c:layout>
        <c:manualLayout>
          <c:xMode val="edge"/>
          <c:yMode val="edge"/>
          <c:x val="0.445900744078094"/>
          <c:y val="0.0398059876233484"/>
        </c:manualLayout>
      </c:layout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73097139736501"/>
          <c:y val="0.203545743435357"/>
          <c:w val="0.886067308348693"/>
          <c:h val="0.65027596588058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ff8080"/>
                </a:gs>
                <a:gs pos="100000">
                  <a:srgbClr val="763b3b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5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SO'!$B$36:$J$36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Ecart</c:v>
                </c:pt>
              </c:strCache>
            </c:strRef>
          </c:cat>
          <c:val>
            <c:numRef>
              <c:f>'Tableau de synthèse du SO'!$B$38:$J$38</c:f>
              <c:numCache>
                <c:formatCode>General</c:formatCode>
                <c:ptCount val="9"/>
                <c:pt idx="0">
                  <c:v>2474984.51</c:v>
                </c:pt>
                <c:pt idx="1">
                  <c:v>2415588</c:v>
                </c:pt>
                <c:pt idx="2">
                  <c:v>2602879.43</c:v>
                </c:pt>
                <c:pt idx="3">
                  <c:v>3219669.56</c:v>
                </c:pt>
                <c:pt idx="4">
                  <c:v>3377316.11</c:v>
                </c:pt>
                <c:pt idx="5">
                  <c:v>3404477.38</c:v>
                </c:pt>
                <c:pt idx="6">
                  <c:v>1910761.76</c:v>
                </c:pt>
                <c:pt idx="7">
                  <c:v>2532015.32</c:v>
                </c:pt>
                <c:pt idx="8">
                  <c:v>621253.559999999</c:v>
                </c:pt>
              </c:numCache>
            </c:numRef>
          </c:val>
        </c:ser>
        <c:gapWidth val="150"/>
        <c:overlap val="0"/>
        <c:axId val="38507732"/>
        <c:axId val="61370636"/>
      </c:barChart>
      <c:catAx>
        <c:axId val="385077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5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61370636"/>
        <c:crosses val="autoZero"/>
        <c:auto val="1"/>
        <c:lblAlgn val="ctr"/>
        <c:lblOffset val="100"/>
        <c:noMultiLvlLbl val="0"/>
      </c:catAx>
      <c:valAx>
        <c:axId val="61370636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#,##0.00_ ;\-#,##0.00\ 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5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38507732"/>
        <c:crosses val="autoZero"/>
        <c:crossBetween val="between"/>
      </c:valAx>
      <c:spPr>
        <a:solidFill>
          <a:srgbClr val="f2f2f2"/>
        </a:solidFill>
        <a:ln w="12600">
          <a:solidFill>
            <a:srgbClr val="000000"/>
          </a:solidFill>
          <a:round/>
        </a:ln>
      </c:spPr>
    </c:plotArea>
    <c:plotVisOnly val="1"/>
    <c:dispBlanksAs val="gap"/>
  </c:chart>
  <c:spPr>
    <a:solidFill>
      <a:srgbClr val="ffffff"/>
    </a:solidFill>
    <a:ln w="3240">
      <a:solidFill>
        <a:srgbClr val="000000"/>
      </a:solidFill>
      <a:round/>
    </a:ln>
  </c:sp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Calibri"/>
              </a:rPr>
              <a:t>Evolution des dépenses ordinaires 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973395752454898"/>
          <c:y val="0.17172007472338"/>
          <c:w val="0.876170358529345"/>
          <c:h val="0.61488719643627"/>
        </c:manualLayout>
      </c:layout>
      <c:lineChart>
        <c:grouping val="standard"/>
        <c:varyColors val="0"/>
        <c:ser>
          <c:idx val="0"/>
          <c:order val="0"/>
          <c:tx>
            <c:strRef>
              <c:f>'Tableau de synthèse du SO'!$A$10</c:f>
              <c:strCache>
                <c:ptCount val="1"/>
                <c:pt idx="0">
                  <c:v>Personnel </c:v>
                </c:pt>
              </c:strCache>
            </c:strRef>
          </c:tx>
          <c:spPr>
            <a:solidFill>
              <a:srgbClr val="4f81bd"/>
            </a:solidFill>
            <a:ln cap="rnd" w="28440">
              <a:solidFill>
                <a:srgbClr val="4f81bd"/>
              </a:solidFill>
              <a:round/>
            </a:ln>
          </c:spPr>
          <c:marker>
            <c:symbol val="circle"/>
            <c:size val="5"/>
            <c:spPr>
              <a:solidFill>
                <a:srgbClr val="4f81bd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SO'!$B$9:$J$9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2.024</c:v>
                </c:pt>
                <c:pt idx="6">
                  <c:v>2025</c:v>
                </c:pt>
                <c:pt idx="7">
                  <c:v>2.026</c:v>
                </c:pt>
                <c:pt idx="8">
                  <c:v/>
                </c:pt>
              </c:strCache>
            </c:strRef>
          </c:cat>
          <c:val>
            <c:numRef>
              <c:f>'Tableau de synthèse du SO'!$B$10:$J$10</c:f>
              <c:numCache>
                <c:formatCode>General</c:formatCode>
                <c:ptCount val="9"/>
                <c:pt idx="0">
                  <c:v>1854276.2</c:v>
                </c:pt>
                <c:pt idx="1">
                  <c:v>1941878.77</c:v>
                </c:pt>
                <c:pt idx="2">
                  <c:v>1876812.78</c:v>
                </c:pt>
                <c:pt idx="3">
                  <c:v>2020398.76</c:v>
                </c:pt>
                <c:pt idx="4">
                  <c:v>2324668.5</c:v>
                </c:pt>
                <c:pt idx="5">
                  <c:v>2411549.14</c:v>
                </c:pt>
                <c:pt idx="6">
                  <c:v>2793625.69</c:v>
                </c:pt>
                <c:pt idx="7">
                  <c:v>3017584.18</c:v>
                </c:pt>
                <c:pt idx="8">
                  <c:v>223958.49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'Tableau de synthèse du SO'!$A$11</c:f>
              <c:strCache>
                <c:ptCount val="1"/>
                <c:pt idx="0">
                  <c:v>Fonctionnement</c:v>
                </c:pt>
              </c:strCache>
            </c:strRef>
          </c:tx>
          <c:spPr>
            <a:solidFill>
              <a:srgbClr val="c0504d"/>
            </a:solidFill>
            <a:ln cap="rnd" w="28440">
              <a:solidFill>
                <a:srgbClr val="c0504d"/>
              </a:solidFill>
              <a:round/>
            </a:ln>
          </c:spPr>
          <c:marker>
            <c:symbol val="circle"/>
            <c:size val="5"/>
            <c:spPr>
              <a:solidFill>
                <a:srgbClr val="c0504d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SO'!$B$9:$J$9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2.024</c:v>
                </c:pt>
                <c:pt idx="6">
                  <c:v>2025</c:v>
                </c:pt>
                <c:pt idx="7">
                  <c:v>2.026</c:v>
                </c:pt>
                <c:pt idx="8">
                  <c:v/>
                </c:pt>
              </c:strCache>
            </c:strRef>
          </c:cat>
          <c:val>
            <c:numRef>
              <c:f>'Tableau de synthèse du SO'!$B$11:$J$11</c:f>
              <c:numCache>
                <c:formatCode>General</c:formatCode>
                <c:ptCount val="9"/>
                <c:pt idx="0">
                  <c:v>668680.98</c:v>
                </c:pt>
                <c:pt idx="1">
                  <c:v>635192.51</c:v>
                </c:pt>
                <c:pt idx="2">
                  <c:v>690610.9</c:v>
                </c:pt>
                <c:pt idx="3">
                  <c:v>766412.97</c:v>
                </c:pt>
                <c:pt idx="4">
                  <c:v>806258.57</c:v>
                </c:pt>
                <c:pt idx="5">
                  <c:v>898907.29</c:v>
                </c:pt>
                <c:pt idx="6">
                  <c:v>1182286.24</c:v>
                </c:pt>
                <c:pt idx="7">
                  <c:v>1175128.94</c:v>
                </c:pt>
                <c:pt idx="8">
                  <c:v>-7157.30000000005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'Tableau de synthèse du SO'!$A$12</c:f>
              <c:strCache>
                <c:ptCount val="1"/>
                <c:pt idx="0">
                  <c:v>Transferts</c:v>
                </c:pt>
              </c:strCache>
            </c:strRef>
          </c:tx>
          <c:spPr>
            <a:solidFill>
              <a:srgbClr val="9bbb59"/>
            </a:solidFill>
            <a:ln cap="rnd" w="28440">
              <a:solidFill>
                <a:srgbClr val="9bbb59"/>
              </a:solidFill>
              <a:round/>
            </a:ln>
          </c:spPr>
          <c:marker>
            <c:symbol val="circle"/>
            <c:size val="5"/>
            <c:spPr>
              <a:solidFill>
                <a:srgbClr val="9bbb59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SO'!$B$9:$J$9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2.024</c:v>
                </c:pt>
                <c:pt idx="6">
                  <c:v>2025</c:v>
                </c:pt>
                <c:pt idx="7">
                  <c:v>2.026</c:v>
                </c:pt>
                <c:pt idx="8">
                  <c:v/>
                </c:pt>
              </c:strCache>
            </c:strRef>
          </c:cat>
          <c:val>
            <c:numRef>
              <c:f>'Tableau de synthèse du SO'!$B$12:$J$12</c:f>
              <c:numCache>
                <c:formatCode>General</c:formatCode>
                <c:ptCount val="9"/>
                <c:pt idx="0">
                  <c:v>1413321.28</c:v>
                </c:pt>
                <c:pt idx="1">
                  <c:v>1510822.5</c:v>
                </c:pt>
                <c:pt idx="2">
                  <c:v>1409585.1</c:v>
                </c:pt>
                <c:pt idx="3">
                  <c:v>1487538.44</c:v>
                </c:pt>
                <c:pt idx="4">
                  <c:v>1690468.25</c:v>
                </c:pt>
                <c:pt idx="5">
                  <c:v>1767639.28</c:v>
                </c:pt>
                <c:pt idx="6">
                  <c:v>1752849.02</c:v>
                </c:pt>
                <c:pt idx="7">
                  <c:v>1807507.55</c:v>
                </c:pt>
                <c:pt idx="8">
                  <c:v>54658.53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'Tableau de synthèse du SO'!$A$13</c:f>
              <c:strCache>
                <c:ptCount val="1"/>
                <c:pt idx="0">
                  <c:v>Dette</c:v>
                </c:pt>
              </c:strCache>
            </c:strRef>
          </c:tx>
          <c:spPr>
            <a:solidFill>
              <a:srgbClr val="8064a2"/>
            </a:solidFill>
            <a:ln cap="rnd" w="28440">
              <a:solidFill>
                <a:srgbClr val="8064a2"/>
              </a:solidFill>
              <a:round/>
            </a:ln>
          </c:spPr>
          <c:marker>
            <c:symbol val="circle"/>
            <c:size val="5"/>
            <c:spPr>
              <a:solidFill>
                <a:srgbClr val="8064a2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SO'!$B$9:$J$9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2.024</c:v>
                </c:pt>
                <c:pt idx="6">
                  <c:v>2025</c:v>
                </c:pt>
                <c:pt idx="7">
                  <c:v>2.026</c:v>
                </c:pt>
                <c:pt idx="8">
                  <c:v/>
                </c:pt>
              </c:strCache>
            </c:strRef>
          </c:cat>
          <c:val>
            <c:numRef>
              <c:f>'Tableau de synthèse du SO'!$B$13:$J$13</c:f>
              <c:numCache>
                <c:formatCode>General</c:formatCode>
                <c:ptCount val="9"/>
                <c:pt idx="0">
                  <c:v>370183.42</c:v>
                </c:pt>
                <c:pt idx="1">
                  <c:v>335958.83</c:v>
                </c:pt>
                <c:pt idx="2">
                  <c:v>406859.12</c:v>
                </c:pt>
                <c:pt idx="3">
                  <c:v>406551.81</c:v>
                </c:pt>
                <c:pt idx="4">
                  <c:v>362504.16</c:v>
                </c:pt>
                <c:pt idx="5">
                  <c:v>469034.42</c:v>
                </c:pt>
                <c:pt idx="6">
                  <c:v>688949.16</c:v>
                </c:pt>
                <c:pt idx="7">
                  <c:v>640103.89</c:v>
                </c:pt>
                <c:pt idx="8">
                  <c:v>-48845.27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'Tableau de synthèse du SO'!$A$14</c:f>
              <c:strCache>
                <c:ptCount val="1"/>
                <c:pt idx="0">
                  <c:v>Prélèvements</c:v>
                </c:pt>
              </c:strCache>
            </c:strRef>
          </c:tx>
          <c:spPr>
            <a:solidFill>
              <a:srgbClr val="4bacc6"/>
            </a:solidFill>
            <a:ln cap="rnd" w="28440">
              <a:solidFill>
                <a:srgbClr val="4bacc6"/>
              </a:solidFill>
              <a:round/>
            </a:ln>
          </c:spPr>
          <c:marker>
            <c:symbol val="circle"/>
            <c:size val="5"/>
            <c:spPr>
              <a:solidFill>
                <a:srgbClr val="4bacc6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SO'!$B$9:$J$9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2.024</c:v>
                </c:pt>
                <c:pt idx="6">
                  <c:v>2025</c:v>
                </c:pt>
                <c:pt idx="7">
                  <c:v>2.026</c:v>
                </c:pt>
                <c:pt idx="8">
                  <c:v/>
                </c:pt>
              </c:strCache>
            </c:strRef>
          </c:cat>
          <c:val>
            <c:numRef>
              <c:f>'Tableau de synthèse du SO'!$B$14:$J$14</c:f>
              <c:numCache>
                <c:formatCode>General</c:formatCode>
                <c:ptCount val="9"/>
                <c:pt idx="0">
                  <c:v>200000</c:v>
                </c:pt>
                <c:pt idx="1">
                  <c:v>0</c:v>
                </c:pt>
                <c:pt idx="2">
                  <c:v>0</c:v>
                </c:pt>
                <c:pt idx="3">
                  <c:v>237827.38</c:v>
                </c:pt>
                <c:pt idx="4">
                  <c:v>427089.29</c:v>
                </c:pt>
                <c:pt idx="5">
                  <c:v>3345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0980593"/>
        <c:axId val="59881588"/>
      </c:lineChart>
      <c:catAx>
        <c:axId val="6098059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59881588"/>
        <c:crosses val="autoZero"/>
        <c:auto val="1"/>
        <c:lblAlgn val="ctr"/>
        <c:lblOffset val="100"/>
        <c:noMultiLvlLbl val="0"/>
      </c:catAx>
      <c:valAx>
        <c:axId val="5988158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_-* #,##0.00\ _€_-;\-* #,##0.00\ _€_-;_-* \-??\ _€_-;_-@_-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6098059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595959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Calibri"/>
              </a:rPr>
              <a:t>Evolution des recettes ordinaires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962091801781"/>
          <c:y val="0.116170461179218"/>
          <c:w val="0.875028545329984"/>
          <c:h val="0.614856976065382"/>
        </c:manualLayout>
      </c:layout>
      <c:lineChart>
        <c:grouping val="stacked"/>
        <c:varyColors val="0"/>
        <c:ser>
          <c:idx val="0"/>
          <c:order val="0"/>
          <c:tx>
            <c:strRef>
              <c:f>'Tableau de synthèse du SO'!$A$25</c:f>
              <c:strCache>
                <c:ptCount val="1"/>
                <c:pt idx="0">
                  <c:v>Prestation</c:v>
                </c:pt>
              </c:strCache>
            </c:strRef>
          </c:tx>
          <c:spPr>
            <a:solidFill>
              <a:srgbClr val="4f81bd"/>
            </a:solidFill>
            <a:ln cap="rnd" w="28440">
              <a:solidFill>
                <a:srgbClr val="4f81bd"/>
              </a:solidFill>
              <a:round/>
            </a:ln>
          </c:spPr>
          <c:marker>
            <c:symbol val="circle"/>
            <c:size val="5"/>
            <c:spPr>
              <a:solidFill>
                <a:srgbClr val="4f81bd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SO'!$B$24:$J$24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/>
                </c:pt>
              </c:strCache>
            </c:strRef>
          </c:cat>
          <c:val>
            <c:numRef>
              <c:f>'Tableau de synthèse du SO'!$B$25:$J$25</c:f>
              <c:numCache>
                <c:formatCode>General</c:formatCode>
                <c:ptCount val="9"/>
                <c:pt idx="0">
                  <c:v>181979.43</c:v>
                </c:pt>
                <c:pt idx="1">
                  <c:v>137380.47</c:v>
                </c:pt>
                <c:pt idx="2">
                  <c:v>154505</c:v>
                </c:pt>
                <c:pt idx="3">
                  <c:v>147437.41</c:v>
                </c:pt>
                <c:pt idx="4">
                  <c:v>281594.85</c:v>
                </c:pt>
                <c:pt idx="5">
                  <c:v>383512.46</c:v>
                </c:pt>
                <c:pt idx="6">
                  <c:v>209397.12</c:v>
                </c:pt>
                <c:pt idx="7">
                  <c:v>244972.89</c:v>
                </c:pt>
                <c:pt idx="8">
                  <c:v>35575.77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'Tableau de synthèse du SO'!$A$26</c:f>
              <c:strCache>
                <c:ptCount val="1"/>
                <c:pt idx="0">
                  <c:v>Transferts </c:v>
                </c:pt>
              </c:strCache>
            </c:strRef>
          </c:tx>
          <c:spPr>
            <a:solidFill>
              <a:srgbClr val="c0504d"/>
            </a:solidFill>
            <a:ln cap="rnd" w="28440">
              <a:solidFill>
                <a:srgbClr val="c0504d"/>
              </a:solidFill>
              <a:round/>
            </a:ln>
          </c:spPr>
          <c:marker>
            <c:symbol val="circle"/>
            <c:size val="5"/>
            <c:spPr>
              <a:solidFill>
                <a:srgbClr val="c0504d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SO'!$B$24:$J$24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/>
                </c:pt>
              </c:strCache>
            </c:strRef>
          </c:cat>
          <c:val>
            <c:numRef>
              <c:f>'Tableau de synthèse du SO'!$B$26:$J$26</c:f>
              <c:numCache>
                <c:formatCode>General</c:formatCode>
                <c:ptCount val="9"/>
                <c:pt idx="0">
                  <c:v>4595117.15</c:v>
                </c:pt>
                <c:pt idx="1">
                  <c:v>4480385.02</c:v>
                </c:pt>
                <c:pt idx="2">
                  <c:v>4365630.28</c:v>
                </c:pt>
                <c:pt idx="3">
                  <c:v>5021306.31</c:v>
                </c:pt>
                <c:pt idx="4">
                  <c:v>6275293.79</c:v>
                </c:pt>
                <c:pt idx="5">
                  <c:v>5804783.17</c:v>
                </c:pt>
                <c:pt idx="6">
                  <c:v>6149990.62</c:v>
                </c:pt>
                <c:pt idx="7">
                  <c:v>6248917.72</c:v>
                </c:pt>
                <c:pt idx="8">
                  <c:v>98927.0999999996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'Tableau de synthèse du SO'!$A$27</c:f>
              <c:strCache>
                <c:ptCount val="1"/>
                <c:pt idx="0">
                  <c:v>Dette</c:v>
                </c:pt>
              </c:strCache>
            </c:strRef>
          </c:tx>
          <c:spPr>
            <a:solidFill>
              <a:srgbClr val="9bbb59"/>
            </a:solidFill>
            <a:ln cap="rnd" w="28440">
              <a:solidFill>
                <a:srgbClr val="9bbb59"/>
              </a:solidFill>
              <a:round/>
            </a:ln>
          </c:spPr>
          <c:marker>
            <c:symbol val="circle"/>
            <c:size val="5"/>
            <c:spPr>
              <a:solidFill>
                <a:srgbClr val="9bbb59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SO'!$B$24:$J$24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/>
                </c:pt>
              </c:strCache>
            </c:strRef>
          </c:cat>
          <c:val>
            <c:numRef>
              <c:f>'Tableau de synthèse du SO'!$B$27:$J$27</c:f>
              <c:numCache>
                <c:formatCode>General</c:formatCode>
                <c:ptCount val="9"/>
                <c:pt idx="0">
                  <c:v>83305.24</c:v>
                </c:pt>
                <c:pt idx="1">
                  <c:v>112497.38</c:v>
                </c:pt>
                <c:pt idx="2">
                  <c:v>121639.22</c:v>
                </c:pt>
                <c:pt idx="3">
                  <c:v>183835.87</c:v>
                </c:pt>
                <c:pt idx="4">
                  <c:v>167887.71</c:v>
                </c:pt>
                <c:pt idx="5">
                  <c:v>127676.45</c:v>
                </c:pt>
                <c:pt idx="6">
                  <c:v>74566.72</c:v>
                </c:pt>
                <c:pt idx="7">
                  <c:v>144566.72</c:v>
                </c:pt>
                <c:pt idx="8">
                  <c:v>70000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'Tableau de synthèse du SO'!$A$28</c:f>
              <c:strCache>
                <c:ptCount val="1"/>
                <c:pt idx="0">
                  <c:v>Prélèvements</c:v>
                </c:pt>
              </c:strCache>
            </c:strRef>
          </c:tx>
          <c:spPr>
            <a:solidFill>
              <a:srgbClr val="8064a2"/>
            </a:solidFill>
            <a:ln cap="rnd" w="28440">
              <a:solidFill>
                <a:srgbClr val="8064a2"/>
              </a:solidFill>
              <a:round/>
            </a:ln>
          </c:spPr>
          <c:marker>
            <c:symbol val="circle"/>
            <c:size val="5"/>
            <c:spPr>
              <a:solidFill>
                <a:srgbClr val="8064a2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SO'!$B$24:$J$24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/>
                </c:pt>
              </c:strCache>
            </c:strRef>
          </c:cat>
          <c:val>
            <c:numRef>
              <c:f>'Tableau de synthèse du SO'!$B$28:$J$28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10000</c:v>
                </c:pt>
                <c:pt idx="8">
                  <c:v>10000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3693065"/>
        <c:axId val="19150266"/>
      </c:lineChart>
      <c:catAx>
        <c:axId val="13693065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19150266"/>
        <c:crosses val="autoZero"/>
        <c:auto val="1"/>
        <c:lblAlgn val="ctr"/>
        <c:lblOffset val="100"/>
        <c:noMultiLvlLbl val="0"/>
      </c:catAx>
      <c:valAx>
        <c:axId val="19150266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_-* #,##0.00\ _€_-;\-* #,##0.00\ _€_-;_-* \-??\ _€_-;_-@_-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1369306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595959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rgbClr val="00808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spPr>
            <a:solidFill>
              <a:srgbClr val="ccff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gapWidth val="150"/>
        <c:overlap val="0"/>
        <c:axId val="16216388"/>
        <c:axId val="21413925"/>
      </c:barChart>
      <c:catAx>
        <c:axId val="162163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21413925"/>
        <c:crosses val="autoZero"/>
        <c:auto val="1"/>
        <c:lblAlgn val="ctr"/>
        <c:lblOffset val="100"/>
        <c:noMultiLvlLbl val="0"/>
      </c:catAx>
      <c:valAx>
        <c:axId val="21413925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16216388"/>
        <c:crosses val="autoZero"/>
        <c:crossBetween val="between"/>
      </c:valAx>
      <c:spPr>
        <a:gradFill>
          <a:gsLst>
            <a:gs pos="0">
              <a:srgbClr val="ffcc00"/>
            </a:gs>
            <a:gs pos="100000">
              <a:srgbClr val="ffff99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b="0" sz="160" spc="-1" strike="noStrike">
              <a:solidFill>
                <a:srgbClr val="000000"/>
              </a:solidFill>
              <a:latin typeface="Arial"/>
              <a:ea typeface="Arial"/>
            </a:defRPr>
          </a:pPr>
        </a:p>
      </c:txPr>
    </c:legend>
    <c:plotVisOnly val="1"/>
    <c:dispBlanksAs val="gap"/>
  </c:chart>
  <c:spPr>
    <a:solidFill>
      <a:srgbClr val="ffffff"/>
    </a:solidFill>
    <a:ln w="3240">
      <a:solidFill>
        <a:srgbClr val="000000"/>
      </a:solidFill>
      <a:round/>
    </a:ln>
  </c:sp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ffcc99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rgbClr val="00808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"/>
                <c:pt idx="0">
                  <c:v>1</c:v>
                </c:pt>
              </c:strCache>
            </c:strRef>
          </c:cat>
          <c:val>
            <c:numRef>
              <c:f>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gapWidth val="150"/>
        <c:overlap val="0"/>
        <c:axId val="57714315"/>
        <c:axId val="22416323"/>
      </c:barChart>
      <c:catAx>
        <c:axId val="57714315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22416323"/>
        <c:crosses val="autoZero"/>
        <c:auto val="1"/>
        <c:lblAlgn val="ctr"/>
        <c:lblOffset val="100"/>
        <c:noMultiLvlLbl val="0"/>
      </c:catAx>
      <c:valAx>
        <c:axId val="22416323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57714315"/>
        <c:crosses val="autoZero"/>
        <c:crossBetween val="between"/>
      </c:valAx>
      <c:spPr>
        <a:gradFill>
          <a:gsLst>
            <a:gs pos="0">
              <a:srgbClr val="99cc00"/>
            </a:gs>
            <a:gs pos="100000">
              <a:srgbClr val="ffffff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b="0" sz="160" spc="-1" strike="noStrike">
              <a:solidFill>
                <a:srgbClr val="000000"/>
              </a:solidFill>
              <a:latin typeface="Arial"/>
              <a:ea typeface="Arial"/>
            </a:defRPr>
          </a:pPr>
        </a:p>
      </c:txPr>
    </c:legend>
    <c:plotVisOnly val="1"/>
    <c:dispBlanksAs val="gap"/>
  </c:chart>
  <c:spPr>
    <a:solidFill>
      <a:srgbClr val="ffffff"/>
    </a:solidFill>
    <a:ln w="3240">
      <a:solidFill>
        <a:srgbClr val="000000"/>
      </a:solidFill>
      <a:round/>
    </a:ln>
  </c:sp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575" spc="-1" strike="noStrike">
                <a:solidFill>
                  <a:srgbClr val="000000"/>
                </a:solidFill>
                <a:latin typeface="Arial"/>
                <a:ea typeface="Arial"/>
              </a:defRPr>
            </a:pPr>
            <a:r>
              <a:rPr b="0" lang="fr-FR" sz="575" spc="-1" strike="noStrike">
                <a:solidFill>
                  <a:srgbClr val="000000"/>
                </a:solidFill>
                <a:latin typeface="Arial"/>
                <a:ea typeface="Arial"/>
              </a:rPr>
              <a:t>Résultat de l'exercice propre</a:t>
            </a:r>
          </a:p>
        </c:rich>
      </c:tx>
      <c:layout>
        <c:manualLayout>
          <c:xMode val="edge"/>
          <c:yMode val="edge"/>
          <c:x val="0.39930246871367"/>
          <c:y val="0.0398118595666051"/>
        </c:manualLayout>
      </c:layout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74649524721329"/>
          <c:y val="0.204434738787166"/>
          <c:w val="0.885864733638788"/>
          <c:h val="0.6487485301528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'Tableau de synthèse du SE'!$A$37</c:f>
              <c:strCache>
                <c:ptCount val="1"/>
                <c:pt idx="0">
                  <c:v>Exercice propre</c:v>
                </c:pt>
              </c:strCache>
            </c:strRef>
          </c:tx>
          <c:spPr>
            <a:gradFill>
              <a:gsLst>
                <a:gs pos="0">
                  <a:srgbClr val="9999ff"/>
                </a:gs>
                <a:gs pos="100000">
                  <a:srgbClr val="464676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5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SE'!$B$36:$J$36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Ecart</c:v>
                </c:pt>
              </c:strCache>
            </c:strRef>
          </c:cat>
          <c:val>
            <c:numRef>
              <c:f>'Tableau de synthèse du SE'!$B$37:$J$37</c:f>
              <c:numCache>
                <c:formatCode>General</c:formatCode>
                <c:ptCount val="9"/>
                <c:pt idx="0">
                  <c:v>85970.9900000001</c:v>
                </c:pt>
                <c:pt idx="1">
                  <c:v>-53278.01</c:v>
                </c:pt>
                <c:pt idx="2">
                  <c:v>-434972.11</c:v>
                </c:pt>
                <c:pt idx="3">
                  <c:v>-10918.2300000001</c:v>
                </c:pt>
                <c:pt idx="4">
                  <c:v>44455.5499999998</c:v>
                </c:pt>
                <c:pt idx="5">
                  <c:v>1606582.42</c:v>
                </c:pt>
                <c:pt idx="6">
                  <c:v>-220430.13</c:v>
                </c:pt>
                <c:pt idx="7">
                  <c:v>-548610.64</c:v>
                </c:pt>
                <c:pt idx="8">
                  <c:v>-328180.51</c:v>
                </c:pt>
              </c:numCache>
            </c:numRef>
          </c:val>
        </c:ser>
        <c:gapWidth val="150"/>
        <c:overlap val="0"/>
        <c:axId val="58892477"/>
        <c:axId val="27718001"/>
      </c:barChart>
      <c:catAx>
        <c:axId val="58892477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5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27718001"/>
        <c:crosses val="autoZero"/>
        <c:auto val="1"/>
        <c:lblAlgn val="ctr"/>
        <c:lblOffset val="100"/>
        <c:noMultiLvlLbl val="0"/>
      </c:catAx>
      <c:valAx>
        <c:axId val="27718001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#,##0.00_ ;\-#,##0.00\ 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5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58892477"/>
        <c:crosses val="autoZero"/>
        <c:crossBetween val="between"/>
      </c:valAx>
      <c:spPr>
        <a:solidFill>
          <a:srgbClr val="f2f2f2"/>
        </a:solidFill>
        <a:ln w="12600">
          <a:solidFill>
            <a:srgbClr val="000000"/>
          </a:solidFill>
          <a:round/>
        </a:ln>
      </c:spPr>
    </c:plotArea>
    <c:plotVisOnly val="1"/>
    <c:dispBlanksAs val="gap"/>
  </c:chart>
  <c:spPr>
    <a:solidFill>
      <a:srgbClr val="ffffff"/>
    </a:solidFill>
    <a:ln w="3240">
      <a:solidFill>
        <a:srgbClr val="000000"/>
      </a:solidFill>
      <a:round/>
    </a:ln>
  </c:sp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575" spc="-1" strike="noStrike">
                <a:solidFill>
                  <a:srgbClr val="000000"/>
                </a:solidFill>
                <a:latin typeface="Arial"/>
                <a:ea typeface="Arial"/>
              </a:defRPr>
            </a:pPr>
            <a:r>
              <a:rPr b="0" lang="fr-FR" sz="575" spc="-1" strike="noStrike">
                <a:solidFill>
                  <a:srgbClr val="000000"/>
                </a:solidFill>
                <a:latin typeface="Arial"/>
                <a:ea typeface="Arial"/>
              </a:rPr>
              <a:t>Résultat global</a:t>
            </a:r>
          </a:p>
        </c:rich>
      </c:tx>
      <c:layout>
        <c:manualLayout>
          <c:xMode val="edge"/>
          <c:yMode val="edge"/>
          <c:x val="0.445900744078094"/>
          <c:y val="0.0396321070234114"/>
        </c:manualLayout>
      </c:layout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73097139736501"/>
          <c:y val="0.203511705685619"/>
          <c:w val="0.886067308348693"/>
          <c:h val="0.65033444816053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ff8080"/>
                </a:gs>
                <a:gs pos="100000">
                  <a:srgbClr val="763b3b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575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synthèse du SE'!$B$36:$J$36</c:f>
              <c:strCache>
                <c:ptCount val="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Ecart</c:v>
                </c:pt>
              </c:strCache>
            </c:strRef>
          </c:cat>
          <c:val>
            <c:numRef>
              <c:f>'Tableau de synthèse du SE'!$B$38:$J$38</c:f>
              <c:numCache>
                <c:formatCode>General</c:formatCode>
                <c:ptCount val="9"/>
                <c:pt idx="0">
                  <c:v>555092.62</c:v>
                </c:pt>
                <c:pt idx="1">
                  <c:v>108326.36</c:v>
                </c:pt>
                <c:pt idx="2">
                  <c:v>-278614.7</c:v>
                </c:pt>
                <c:pt idx="3">
                  <c:v>-190767.26</c:v>
                </c:pt>
                <c:pt idx="4">
                  <c:v>-79436.0800000001</c:v>
                </c:pt>
                <c:pt idx="5">
                  <c:v>975304.74</c:v>
                </c:pt>
                <c:pt idx="6">
                  <c:v>347782.41</c:v>
                </c:pt>
                <c:pt idx="7">
                  <c:v>277446.82</c:v>
                </c:pt>
                <c:pt idx="8">
                  <c:v>-70335.5900000002</c:v>
                </c:pt>
              </c:numCache>
            </c:numRef>
          </c:val>
        </c:ser>
        <c:gapWidth val="150"/>
        <c:overlap val="0"/>
        <c:axId val="61835647"/>
        <c:axId val="44398395"/>
      </c:barChart>
      <c:catAx>
        <c:axId val="61835647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5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44398395"/>
        <c:crosses val="autoZero"/>
        <c:auto val="1"/>
        <c:lblAlgn val="ctr"/>
        <c:lblOffset val="100"/>
        <c:noMultiLvlLbl val="0"/>
      </c:catAx>
      <c:valAx>
        <c:axId val="44398395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#,##0.00_ ;\-#,##0.00\ 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575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61835647"/>
        <c:crosses val="autoZero"/>
        <c:crossBetween val="between"/>
      </c:valAx>
      <c:spPr>
        <a:solidFill>
          <a:srgbClr val="f2f2f2"/>
        </a:solidFill>
        <a:ln w="12600">
          <a:solidFill>
            <a:srgbClr val="000000"/>
          </a:solidFill>
          <a:round/>
        </a:ln>
      </c:spPr>
    </c:plotArea>
    <c:plotVisOnly val="1"/>
    <c:dispBlanksAs val="gap"/>
  </c:chart>
  <c:spPr>
    <a:solidFill>
      <a:srgbClr val="ffffff"/>
    </a:solidFill>
    <a:ln w="3240">
      <a:solidFill>
        <a:srgbClr val="000000"/>
      </a:solidFill>
      <a:round/>
    </a:ln>
  </c:sp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Calibri"/>
              </a:rPr>
              <a:t>Evolution des sources de financement des investissements extraordinaire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percentStacked"/>
        <c:varyColors val="0"/>
        <c:ser>
          <c:idx val="0"/>
          <c:order val="0"/>
          <c:tx>
            <c:strRef>
              <c:f>'Financements investissements'!$B$7</c:f>
              <c:strCache>
                <c:ptCount val="1"/>
                <c:pt idx="0">
                  <c:v>Auto-financement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'Financements investissements'!$C$6:$J$6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2.024</c:v>
                </c:pt>
                <c:pt idx="6">
                  <c:v>2025</c:v>
                </c:pt>
                <c:pt idx="7">
                  <c:v>2.026</c:v>
                </c:pt>
              </c:strCache>
            </c:strRef>
          </c:cat>
          <c:val>
            <c:numRef>
              <c:f>'Financements investissements'!$C$7:$J$7</c:f>
              <c:numCache>
                <c:formatCode>General</c:formatCode>
                <c:ptCount val="8"/>
                <c:pt idx="0">
                  <c:v>438392.73</c:v>
                </c:pt>
                <c:pt idx="1">
                  <c:v>266730.63</c:v>
                </c:pt>
                <c:pt idx="2">
                  <c:v>12859.22</c:v>
                </c:pt>
                <c:pt idx="3">
                  <c:v>947004.42</c:v>
                </c:pt>
                <c:pt idx="4">
                  <c:v>286074.44</c:v>
                </c:pt>
                <c:pt idx="5">
                  <c:v>696959.6</c:v>
                </c:pt>
                <c:pt idx="6">
                  <c:v>369430.13</c:v>
                </c:pt>
                <c:pt idx="7">
                  <c:v>1030524.14</c:v>
                </c:pt>
              </c:numCache>
            </c:numRef>
          </c:val>
        </c:ser>
        <c:ser>
          <c:idx val="1"/>
          <c:order val="1"/>
          <c:tx>
            <c:strRef>
              <c:f>'Financements investissements'!$B$8</c:f>
              <c:strCache>
                <c:ptCount val="1"/>
                <c:pt idx="0">
                  <c:v>Emprunts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'Financements investissements'!$C$6:$J$6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2.024</c:v>
                </c:pt>
                <c:pt idx="6">
                  <c:v>2025</c:v>
                </c:pt>
                <c:pt idx="7">
                  <c:v>2.026</c:v>
                </c:pt>
              </c:strCache>
            </c:strRef>
          </c:cat>
          <c:val>
            <c:numRef>
              <c:f>'Financements investissements'!$C$8:$J$8</c:f>
              <c:numCache>
                <c:formatCode>General</c:formatCode>
                <c:ptCount val="8"/>
                <c:pt idx="0">
                  <c:v>749994.79</c:v>
                </c:pt>
                <c:pt idx="1">
                  <c:v>149083.79</c:v>
                </c:pt>
                <c:pt idx="2">
                  <c:v>1175112.54</c:v>
                </c:pt>
                <c:pt idx="3">
                  <c:v>354962.12</c:v>
                </c:pt>
                <c:pt idx="4">
                  <c:v>310169.66</c:v>
                </c:pt>
                <c:pt idx="5">
                  <c:v>3077860.29</c:v>
                </c:pt>
                <c:pt idx="6">
                  <c:v>455000</c:v>
                </c:pt>
                <c:pt idx="7">
                  <c:v>379000</c:v>
                </c:pt>
              </c:numCache>
            </c:numRef>
          </c:val>
        </c:ser>
        <c:ser>
          <c:idx val="2"/>
          <c:order val="2"/>
          <c:tx>
            <c:strRef>
              <c:f>'Financements investissements'!$B$9</c:f>
              <c:strCache>
                <c:ptCount val="1"/>
                <c:pt idx="0">
                  <c:v>Subsides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'Financements investissements'!$C$6:$J$6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2.024</c:v>
                </c:pt>
                <c:pt idx="6">
                  <c:v>2025</c:v>
                </c:pt>
                <c:pt idx="7">
                  <c:v>2.026</c:v>
                </c:pt>
              </c:strCache>
            </c:strRef>
          </c:cat>
          <c:val>
            <c:numRef>
              <c:f>'Financements investissements'!$C$9:$J$9</c:f>
              <c:numCache>
                <c:formatCode>General</c:formatCode>
                <c:ptCount val="8"/>
                <c:pt idx="0">
                  <c:v>166489.32</c:v>
                </c:pt>
                <c:pt idx="1">
                  <c:v>294138.57</c:v>
                </c:pt>
                <c:pt idx="2">
                  <c:v>1090518.05</c:v>
                </c:pt>
                <c:pt idx="3">
                  <c:v>256722.48</c:v>
                </c:pt>
                <c:pt idx="4">
                  <c:v>691630.24</c:v>
                </c:pt>
                <c:pt idx="5">
                  <c:v>840072.36</c:v>
                </c:pt>
                <c:pt idx="6">
                  <c:v>550000</c:v>
                </c:pt>
                <c:pt idx="7">
                  <c:v>1475913.5</c:v>
                </c:pt>
              </c:numCache>
            </c:numRef>
          </c:val>
        </c:ser>
        <c:gapWidth val="150"/>
        <c:overlap val="100"/>
        <c:axId val="95471988"/>
        <c:axId val="76553301"/>
      </c:barChart>
      <c:catAx>
        <c:axId val="954719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76553301"/>
        <c:crosses val="autoZero"/>
        <c:auto val="1"/>
        <c:lblAlgn val="ctr"/>
        <c:lblOffset val="100"/>
        <c:noMultiLvlLbl val="0"/>
      </c:catAx>
      <c:valAx>
        <c:axId val="76553301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9547198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595959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4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34.xml"/><Relationship Id="rId2" Type="http://schemas.openxmlformats.org/officeDocument/2006/relationships/chart" Target="../charts/chart35.xml"/><Relationship Id="rId3" Type="http://schemas.openxmlformats.org/officeDocument/2006/relationships/chart" Target="../charts/chart36.xml"/><Relationship Id="rId4" Type="http://schemas.openxmlformats.org/officeDocument/2006/relationships/chart" Target="../charts/chart37.xml"/><Relationship Id="rId5" Type="http://schemas.openxmlformats.org/officeDocument/2006/relationships/chart" Target="../charts/chart38.xml"/><Relationship Id="rId6" Type="http://schemas.openxmlformats.org/officeDocument/2006/relationships/chart" Target="../charts/chart39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40.xml"/><Relationship Id="rId2" Type="http://schemas.openxmlformats.org/officeDocument/2006/relationships/chart" Target="../charts/chart41.xml"/><Relationship Id="rId3" Type="http://schemas.openxmlformats.org/officeDocument/2006/relationships/chart" Target="../charts/chart42.xml"/><Relationship Id="rId4" Type="http://schemas.openxmlformats.org/officeDocument/2006/relationships/chart" Target="../charts/chart43.xml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chart" Target="../charts/chart4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2198520</xdr:colOff>
      <xdr:row>5</xdr:row>
      <xdr:rowOff>133200</xdr:rowOff>
    </xdr:from>
    <xdr:to>
      <xdr:col>1</xdr:col>
      <xdr:colOff>2628720</xdr:colOff>
      <xdr:row>7</xdr:row>
      <xdr:rowOff>18720</xdr:rowOff>
    </xdr:to>
    <xdr:sp>
      <xdr:nvSpPr>
        <xdr:cNvPr id="0" name="Text Box 1"/>
        <xdr:cNvSpPr/>
      </xdr:nvSpPr>
      <xdr:spPr>
        <a:xfrm>
          <a:off x="2198520" y="942840"/>
          <a:ext cx="2776680" cy="209520"/>
        </a:xfrm>
        <a:prstGeom prst="rect">
          <a:avLst/>
        </a:prstGeom>
        <a:solidFill>
          <a:srgbClr val="ccccff"/>
        </a:solidFill>
        <a:ln w="38100">
          <a:solidFill>
            <a:srgbClr val="00008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27360" rIns="27360" tIns="23040" bIns="0" anchor="t" upright="1">
          <a:noAutofit/>
        </a:bodyPr>
        <a:p>
          <a:pPr algn="ctr" rtl="1">
            <a:lnSpc>
              <a:spcPct val="100000"/>
            </a:lnSpc>
          </a:pPr>
          <a:r>
            <a:rPr b="1" lang="fr-BE" sz="1000" spc="-1" strike="noStrike">
              <a:solidFill>
                <a:srgbClr val="000000"/>
              </a:solidFill>
              <a:latin typeface="Arial"/>
            </a:rPr>
            <a:t>Génération des pages web</a:t>
          </a:r>
          <a:endParaRPr b="0" lang="fr-BE" sz="1000" spc="-1" strike="noStrike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19080</xdr:colOff>
      <xdr:row>3</xdr:row>
      <xdr:rowOff>148680</xdr:rowOff>
    </xdr:from>
    <xdr:to>
      <xdr:col>4</xdr:col>
      <xdr:colOff>902520</xdr:colOff>
      <xdr:row>3</xdr:row>
      <xdr:rowOff>1933200</xdr:rowOff>
    </xdr:to>
    <xdr:sp>
      <xdr:nvSpPr>
        <xdr:cNvPr id="1" name="Text Box 3"/>
        <xdr:cNvSpPr/>
      </xdr:nvSpPr>
      <xdr:spPr>
        <a:xfrm>
          <a:off x="19080" y="634320"/>
          <a:ext cx="8575920" cy="1784520"/>
        </a:xfrm>
        <a:prstGeom prst="rect">
          <a:avLst/>
        </a:prstGeom>
        <a:solidFill>
          <a:srgbClr val="ffffff"/>
        </a:solidFill>
        <a:ln w="3810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45720" rIns="45720" tIns="32040" bIns="0" anchor="t" upright="1">
          <a:noAutofit/>
        </a:bodyPr>
        <a:p>
          <a:pPr algn="ctr">
            <a:lnSpc>
              <a:spcPct val="100000"/>
            </a:lnSpc>
          </a:pPr>
          <a:endParaRPr b="0" lang="fr-BE" sz="1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fr-BE" sz="1800" spc="-1" strike="noStrike">
              <a:solidFill>
                <a:srgbClr val="000000"/>
              </a:solidFill>
              <a:latin typeface="Tahoma"/>
              <a:ea typeface="Tahoma"/>
            </a:rPr>
            <a:t>Rapport de synthèse du budget</a:t>
          </a:r>
          <a:endParaRPr b="0" lang="fr-BE" sz="1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endParaRPr b="0" lang="fr-BE" sz="1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fr-BE" sz="1000" spc="-1" strike="noStrike">
              <a:solidFill>
                <a:srgbClr val="000000"/>
              </a:solidFill>
              <a:latin typeface="Tahoma"/>
              <a:ea typeface="Tahoma"/>
            </a:rPr>
            <a:t>Prévu à l'Art L1122-23 du CDLD.</a:t>
          </a:r>
          <a:endParaRPr b="0" lang="fr-BE" sz="1000" spc="-1" strike="noStrike">
            <a:latin typeface="Times New Roman"/>
          </a:endParaRPr>
        </a:p>
      </xdr:txBody>
    </xdr:sp>
    <xdr:clientData/>
  </xdr:twoCellAnchor>
  <xdr:twoCellAnchor editAs="oneCell">
    <xdr:from>
      <xdr:col>3</xdr:col>
      <xdr:colOff>723960</xdr:colOff>
      <xdr:row>3</xdr:row>
      <xdr:rowOff>1295280</xdr:rowOff>
    </xdr:from>
    <xdr:to>
      <xdr:col>4</xdr:col>
      <xdr:colOff>714240</xdr:colOff>
      <xdr:row>3</xdr:row>
      <xdr:rowOff>1818720</xdr:rowOff>
    </xdr:to>
    <xdr:pic>
      <xdr:nvPicPr>
        <xdr:cNvPr id="2" name="Image 1" descr=""/>
        <xdr:cNvPicPr/>
      </xdr:nvPicPr>
      <xdr:blipFill>
        <a:blip r:embed="rId1"/>
        <a:stretch/>
      </xdr:blipFill>
      <xdr:spPr>
        <a:xfrm>
          <a:off x="7228440" y="1780920"/>
          <a:ext cx="1178280" cy="523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304920</xdr:colOff>
      <xdr:row>2</xdr:row>
      <xdr:rowOff>47520</xdr:rowOff>
    </xdr:from>
    <xdr:to>
      <xdr:col>10</xdr:col>
      <xdr:colOff>533160</xdr:colOff>
      <xdr:row>37</xdr:row>
      <xdr:rowOff>151920</xdr:rowOff>
    </xdr:to>
    <xdr:sp>
      <xdr:nvSpPr>
        <xdr:cNvPr id="3" name="ZoneTexte 1"/>
        <xdr:cNvSpPr/>
      </xdr:nvSpPr>
      <xdr:spPr>
        <a:xfrm>
          <a:off x="304920" y="371520"/>
          <a:ext cx="7752960" cy="5771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fr-FR" sz="1400" spc="-1" strike="noStrike" u="sng">
              <a:solidFill>
                <a:schemeClr val="dk1"/>
              </a:solidFill>
              <a:uFillTx/>
              <a:latin typeface="Calibri"/>
            </a:rPr>
            <a:t>Introduction:</a:t>
          </a:r>
          <a:endParaRPr b="0" lang="fr-BE" sz="14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1" i="1" lang="fr-FR" sz="1100" spc="-1" strike="noStrike">
              <a:solidFill>
                <a:schemeClr val="dk1"/>
              </a:solidFill>
              <a:latin typeface="Calibri"/>
            </a:rPr>
            <a:t>Le budget a été arrêté par la Conseil communal en séance du 16 décembre 2025.</a:t>
          </a: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1" i="1" lang="fr-FR" sz="1100" spc="-1" strike="noStrike">
              <a:solidFill>
                <a:schemeClr val="dk1"/>
              </a:solidFill>
              <a:latin typeface="Calibri"/>
            </a:rPr>
            <a:t>Il a été élaboré dans le respect de la circulaire budgétaire.</a:t>
          </a: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1" i="1" lang="fr-FR" sz="1100" spc="-1" strike="noStrike">
              <a:solidFill>
                <a:schemeClr val="dk1"/>
              </a:solidFill>
              <a:latin typeface="Calibri"/>
            </a:rPr>
            <a:t>Le boni qui se dégage à l’exercice propre est très minime.</a:t>
          </a: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1" i="1" lang="fr-FR" sz="1100" spc="-1" strike="noStrike">
              <a:solidFill>
                <a:schemeClr val="dk1"/>
              </a:solidFill>
              <a:latin typeface="Calibri"/>
            </a:rPr>
            <a:t>Chaque article, en recettes comme en dépenses, a été analysé pour l’ajuster au mieux par rapport à la réalité.</a:t>
          </a: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1" i="1" lang="fr-FR" sz="1100" spc="-1" strike="noStrike">
              <a:solidFill>
                <a:schemeClr val="dk1"/>
              </a:solidFill>
              <a:latin typeface="Calibri"/>
            </a:rPr>
            <a:t>En  dépense, il a été tenu compte de l’annonce faite par le gouvernement wallon de sa volonté de diminuer les subsides APE (-4,4%)</a:t>
          </a: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1" i="1" lang="fr-FR" sz="1100" spc="-1" strike="noStrike">
              <a:solidFill>
                <a:schemeClr val="dk1"/>
              </a:solidFill>
              <a:latin typeface="Calibri"/>
            </a:rPr>
            <a:t>Au service extraordinaire, le financement s’est fait au maximum sur fonds propres afin de limiter le recours aux emprunts et d’ainsi soulager les charges annuelles à venir au service ordinaire.  </a:t>
          </a: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9360</xdr:colOff>
      <xdr:row>32</xdr:row>
      <xdr:rowOff>0</xdr:rowOff>
    </xdr:from>
    <xdr:to>
      <xdr:col>9</xdr:col>
      <xdr:colOff>9000</xdr:colOff>
      <xdr:row>32</xdr:row>
      <xdr:rowOff>360</xdr:rowOff>
    </xdr:to>
    <xdr:graphicFrame>
      <xdr:nvGraphicFramePr>
        <xdr:cNvPr id="4" name="Chart 5"/>
        <xdr:cNvGraphicFramePr/>
      </xdr:nvGraphicFramePr>
      <xdr:xfrm>
        <a:off x="1358640" y="5288760"/>
        <a:ext cx="7569000" cy="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9360</xdr:colOff>
      <xdr:row>32</xdr:row>
      <xdr:rowOff>0</xdr:rowOff>
    </xdr:from>
    <xdr:to>
      <xdr:col>9</xdr:col>
      <xdr:colOff>9000</xdr:colOff>
      <xdr:row>32</xdr:row>
      <xdr:rowOff>360</xdr:rowOff>
    </xdr:to>
    <xdr:graphicFrame>
      <xdr:nvGraphicFramePr>
        <xdr:cNvPr id="5" name="Chart 6"/>
        <xdr:cNvGraphicFramePr/>
      </xdr:nvGraphicFramePr>
      <xdr:xfrm>
        <a:off x="1358640" y="5288760"/>
        <a:ext cx="7569000" cy="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76320</xdr:colOff>
      <xdr:row>42</xdr:row>
      <xdr:rowOff>9360</xdr:rowOff>
    </xdr:from>
    <xdr:to>
      <xdr:col>10</xdr:col>
      <xdr:colOff>609480</xdr:colOff>
      <xdr:row>54</xdr:row>
      <xdr:rowOff>161640</xdr:rowOff>
    </xdr:to>
    <xdr:graphicFrame>
      <xdr:nvGraphicFramePr>
        <xdr:cNvPr id="6" name="Chart 9"/>
        <xdr:cNvGraphicFramePr/>
      </xdr:nvGraphicFramePr>
      <xdr:xfrm>
        <a:off x="5210280" y="6631920"/>
        <a:ext cx="5263920" cy="2142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76320</xdr:colOff>
      <xdr:row>55</xdr:row>
      <xdr:rowOff>47520</xdr:rowOff>
    </xdr:from>
    <xdr:to>
      <xdr:col>10</xdr:col>
      <xdr:colOff>618840</xdr:colOff>
      <xdr:row>67</xdr:row>
      <xdr:rowOff>132840</xdr:rowOff>
    </xdr:to>
    <xdr:graphicFrame>
      <xdr:nvGraphicFramePr>
        <xdr:cNvPr id="7" name="Chart 10"/>
        <xdr:cNvGraphicFramePr/>
      </xdr:nvGraphicFramePr>
      <xdr:xfrm>
        <a:off x="5210280" y="8822520"/>
        <a:ext cx="5273280" cy="21524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13</xdr:col>
      <xdr:colOff>495360</xdr:colOff>
      <xdr:row>3</xdr:row>
      <xdr:rowOff>95400</xdr:rowOff>
    </xdr:from>
    <xdr:to>
      <xdr:col>22</xdr:col>
      <xdr:colOff>28440</xdr:colOff>
      <xdr:row>19</xdr:row>
      <xdr:rowOff>46080</xdr:rowOff>
    </xdr:to>
    <xdr:graphicFrame>
      <xdr:nvGraphicFramePr>
        <xdr:cNvPr id="8" name="Graphique 3"/>
        <xdr:cNvGraphicFramePr/>
      </xdr:nvGraphicFramePr>
      <xdr:xfrm>
        <a:off x="12617640" y="704880"/>
        <a:ext cx="6305400" cy="2504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13</xdr:col>
      <xdr:colOff>466560</xdr:colOff>
      <xdr:row>20</xdr:row>
      <xdr:rowOff>28440</xdr:rowOff>
    </xdr:from>
    <xdr:to>
      <xdr:col>21</xdr:col>
      <xdr:colOff>752400</xdr:colOff>
      <xdr:row>35</xdr:row>
      <xdr:rowOff>131040</xdr:rowOff>
    </xdr:to>
    <xdr:graphicFrame>
      <xdr:nvGraphicFramePr>
        <xdr:cNvPr id="9" name="Graphique 4"/>
        <xdr:cNvGraphicFramePr/>
      </xdr:nvGraphicFramePr>
      <xdr:xfrm>
        <a:off x="12588840" y="3353760"/>
        <a:ext cx="6305400" cy="2466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495360</xdr:colOff>
      <xdr:row>1</xdr:row>
      <xdr:rowOff>104760</xdr:rowOff>
    </xdr:from>
    <xdr:to>
      <xdr:col>10</xdr:col>
      <xdr:colOff>714240</xdr:colOff>
      <xdr:row>37</xdr:row>
      <xdr:rowOff>123480</xdr:rowOff>
    </xdr:to>
    <xdr:sp>
      <xdr:nvSpPr>
        <xdr:cNvPr id="10" name="ZoneTexte 1"/>
        <xdr:cNvSpPr/>
      </xdr:nvSpPr>
      <xdr:spPr>
        <a:xfrm>
          <a:off x="495360" y="266760"/>
          <a:ext cx="7743600" cy="58478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fr-FR" sz="1400" spc="-1" strike="noStrike" u="sng">
              <a:solidFill>
                <a:srgbClr val="000000"/>
              </a:solidFill>
              <a:uFillTx/>
              <a:latin typeface="Calibri"/>
            </a:rPr>
            <a:t>Principales évolutions du service ordinaire:</a:t>
          </a:r>
          <a:endParaRPr b="0" lang="fr-BE" sz="14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4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i="1" lang="fr-FR" sz="1100" spc="-1" strike="noStrike">
              <a:solidFill>
                <a:srgbClr val="000000"/>
              </a:solidFill>
              <a:latin typeface="Calibri"/>
            </a:rPr>
            <a:t>Insérer ici votre texte ...</a:t>
          </a: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100" spc="-1" strike="noStrike">
            <a:latin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9360</xdr:colOff>
      <xdr:row>32</xdr:row>
      <xdr:rowOff>0</xdr:rowOff>
    </xdr:from>
    <xdr:to>
      <xdr:col>9</xdr:col>
      <xdr:colOff>9000</xdr:colOff>
      <xdr:row>32</xdr:row>
      <xdr:rowOff>360</xdr:rowOff>
    </xdr:to>
    <xdr:graphicFrame>
      <xdr:nvGraphicFramePr>
        <xdr:cNvPr id="11" name="Chart 5"/>
        <xdr:cNvGraphicFramePr/>
      </xdr:nvGraphicFramePr>
      <xdr:xfrm>
        <a:off x="1358640" y="5277600"/>
        <a:ext cx="7569000" cy="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9360</xdr:colOff>
      <xdr:row>32</xdr:row>
      <xdr:rowOff>0</xdr:rowOff>
    </xdr:from>
    <xdr:to>
      <xdr:col>9</xdr:col>
      <xdr:colOff>9000</xdr:colOff>
      <xdr:row>32</xdr:row>
      <xdr:rowOff>360</xdr:rowOff>
    </xdr:to>
    <xdr:graphicFrame>
      <xdr:nvGraphicFramePr>
        <xdr:cNvPr id="12" name="Chart 6"/>
        <xdr:cNvGraphicFramePr/>
      </xdr:nvGraphicFramePr>
      <xdr:xfrm>
        <a:off x="1358640" y="5277600"/>
        <a:ext cx="7569000" cy="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76320</xdr:colOff>
      <xdr:row>42</xdr:row>
      <xdr:rowOff>9360</xdr:rowOff>
    </xdr:from>
    <xdr:to>
      <xdr:col>10</xdr:col>
      <xdr:colOff>609480</xdr:colOff>
      <xdr:row>54</xdr:row>
      <xdr:rowOff>161640</xdr:rowOff>
    </xdr:to>
    <xdr:graphicFrame>
      <xdr:nvGraphicFramePr>
        <xdr:cNvPr id="13" name="Chart 9"/>
        <xdr:cNvGraphicFramePr/>
      </xdr:nvGraphicFramePr>
      <xdr:xfrm>
        <a:off x="5210280" y="6620400"/>
        <a:ext cx="5263920" cy="21430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76320</xdr:colOff>
      <xdr:row>55</xdr:row>
      <xdr:rowOff>47520</xdr:rowOff>
    </xdr:from>
    <xdr:to>
      <xdr:col>10</xdr:col>
      <xdr:colOff>618840</xdr:colOff>
      <xdr:row>67</xdr:row>
      <xdr:rowOff>132840</xdr:rowOff>
    </xdr:to>
    <xdr:graphicFrame>
      <xdr:nvGraphicFramePr>
        <xdr:cNvPr id="14" name="Chart 10"/>
        <xdr:cNvGraphicFramePr/>
      </xdr:nvGraphicFramePr>
      <xdr:xfrm>
        <a:off x="5210280" y="8811000"/>
        <a:ext cx="5273280" cy="21524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28440</xdr:colOff>
      <xdr:row>12</xdr:row>
      <xdr:rowOff>0</xdr:rowOff>
    </xdr:from>
    <xdr:to>
      <xdr:col>10</xdr:col>
      <xdr:colOff>18720</xdr:colOff>
      <xdr:row>33</xdr:row>
      <xdr:rowOff>142560</xdr:rowOff>
    </xdr:to>
    <xdr:graphicFrame>
      <xdr:nvGraphicFramePr>
        <xdr:cNvPr id="15" name="Graphique 1"/>
        <xdr:cNvGraphicFramePr/>
      </xdr:nvGraphicFramePr>
      <xdr:xfrm>
        <a:off x="1888200" y="1943280"/>
        <a:ext cx="6010200" cy="3542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200160</xdr:colOff>
      <xdr:row>1</xdr:row>
      <xdr:rowOff>85680</xdr:rowOff>
    </xdr:from>
    <xdr:to>
      <xdr:col>10</xdr:col>
      <xdr:colOff>456840</xdr:colOff>
      <xdr:row>36</xdr:row>
      <xdr:rowOff>151920</xdr:rowOff>
    </xdr:to>
    <xdr:sp>
      <xdr:nvSpPr>
        <xdr:cNvPr id="16" name="ZoneTexte 1"/>
        <xdr:cNvSpPr/>
      </xdr:nvSpPr>
      <xdr:spPr>
        <a:xfrm>
          <a:off x="200160" y="247680"/>
          <a:ext cx="7781400" cy="573372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fr-FR" sz="1400" spc="-1" strike="noStrike" u="sng">
              <a:solidFill>
                <a:schemeClr val="dk1"/>
              </a:solidFill>
              <a:uFillTx/>
              <a:latin typeface="Calibri"/>
            </a:rPr>
            <a:t>Informations relatives au budget extraordinaire:</a:t>
          </a:r>
          <a:endParaRPr b="0" lang="fr-BE" sz="14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fr-BE" sz="14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i="1" lang="fr-FR" sz="1100" spc="-1" strike="noStrike">
              <a:latin typeface="Calibri"/>
            </a:rPr>
            <a:t>Tous les projets extraordinaires présentent un équilibre entre les dépenses et les recettes.</a:t>
          </a:r>
          <a:endParaRPr b="0" lang="fr-B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i="1" lang="fr-FR" sz="1100" spc="-1" strike="noStrike">
              <a:latin typeface="Calibri"/>
            </a:rPr>
            <a:t>Le financement s’est fait un maximum sur fonds propres afin de limiter le recours aux emprunts.</a:t>
          </a:r>
          <a:r>
            <a:rPr b="0" i="1" lang="fr-FR" sz="1100" spc="-1" strike="noStrike">
              <a:solidFill>
                <a:schemeClr val="dk1"/>
              </a:solidFill>
              <a:latin typeface="Calibri"/>
            </a:rPr>
            <a:t>Insérer votre texte ici.</a:t>
          </a:r>
          <a:endParaRPr b="0" lang="fr-BE" sz="11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3.v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10.6796875" defaultRowHeight="12.75" zeroHeight="false" outlineLevelRow="0" outlineLevelCol="0"/>
  <cols>
    <col collapsed="false" customWidth="true" hidden="false" outlineLevel="0" max="1" min="1" style="0" width="33.29"/>
    <col collapsed="false" customWidth="true" hidden="false" outlineLevel="0" max="2" min="2" style="0" width="39.42"/>
    <col collapsed="false" customWidth="true" hidden="false" outlineLevel="0" max="3" min="3" style="0" width="36.71"/>
    <col collapsed="false" customWidth="true" hidden="false" outlineLevel="0" max="4" min="4" style="0" width="29"/>
  </cols>
  <sheetData>
    <row r="1" customFormat="false" ht="12.75" hidden="false" customHeight="false" outlineLevel="0" collapsed="false">
      <c r="A1" s="1" t="e">
        <f aca="false">#REF!</f>
        <v>#REF!</v>
      </c>
      <c r="B1" s="1"/>
      <c r="C1" s="1" t="s">
        <v>0</v>
      </c>
      <c r="D1" s="1"/>
      <c r="E1" s="1"/>
    </row>
    <row r="2" customFormat="false" ht="12.75" hidden="false" customHeight="false" outlineLevel="0" collapsed="false">
      <c r="A2" s="1"/>
      <c r="B2" s="1"/>
      <c r="C2" s="1"/>
      <c r="D2" s="1"/>
      <c r="E2" s="1"/>
    </row>
    <row r="3" customFormat="false" ht="12.75" hidden="false" customHeight="false" outlineLevel="0" collapsed="false">
      <c r="A3" s="2" t="s">
        <v>1</v>
      </c>
      <c r="B3" s="3" t="s">
        <v>2</v>
      </c>
    </row>
    <row r="5" customFormat="false" ht="12.75" hidden="false" customHeight="false" outlineLevel="0" collapsed="false">
      <c r="A5" s="0" t="s">
        <v>3</v>
      </c>
      <c r="B5" s="4"/>
      <c r="C5" s="5"/>
    </row>
    <row r="6" customFormat="false" ht="12.75" hidden="false" customHeight="false" outlineLevel="0" collapsed="false">
      <c r="B6" s="5"/>
    </row>
    <row r="7" customFormat="false" ht="12.75" hidden="false" customHeight="false" outlineLevel="0" collapsed="false">
      <c r="B7" s="4"/>
      <c r="C7" s="5" t="s">
        <v>4</v>
      </c>
    </row>
  </sheetData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C1" activeCellId="0" sqref="C1"/>
    </sheetView>
  </sheetViews>
  <sheetFormatPr defaultColWidth="10.6796875" defaultRowHeight="12.75" zeroHeight="false" outlineLevelRow="0" outlineLevelCol="0"/>
  <cols>
    <col collapsed="false" customWidth="true" hidden="false" outlineLevel="0" max="1" min="1" style="0" width="32.15"/>
    <col collapsed="false" customWidth="true" hidden="false" outlineLevel="0" max="2" min="2" style="0" width="36.71"/>
    <col collapsed="false" customWidth="true" hidden="false" outlineLevel="0" max="3" min="3" style="0" width="23.42"/>
    <col collapsed="false" customWidth="true" hidden="false" outlineLevel="0" max="4" min="4" style="0" width="16.85"/>
    <col collapsed="false" customWidth="true" hidden="false" outlineLevel="0" max="5" min="5" style="0" width="14"/>
  </cols>
  <sheetData>
    <row r="1" customFormat="false" ht="12.75" hidden="false" customHeight="false" outlineLevel="0" collapsed="false">
      <c r="A1" s="6"/>
      <c r="B1" s="7" t="s">
        <v>5</v>
      </c>
      <c r="C1" s="8" t="s">
        <v>6</v>
      </c>
      <c r="D1" s="9" t="s">
        <v>7</v>
      </c>
      <c r="E1" s="10" t="n">
        <v>51012</v>
      </c>
    </row>
    <row r="2" customFormat="false" ht="12.75" hidden="false" customHeight="false" outlineLevel="0" collapsed="false">
      <c r="A2" s="11"/>
      <c r="B2" s="12"/>
      <c r="C2" s="13" t="s">
        <v>8</v>
      </c>
      <c r="D2" s="13"/>
      <c r="E2" s="14" t="n">
        <v>2026</v>
      </c>
    </row>
    <row r="3" customFormat="false" ht="12.75" hidden="false" customHeight="false" outlineLevel="0" collapsed="false">
      <c r="A3" s="15" t="s">
        <v>9</v>
      </c>
      <c r="B3" s="15"/>
      <c r="C3" s="15"/>
      <c r="D3" s="15"/>
      <c r="E3" s="15"/>
    </row>
    <row r="4" customFormat="false" ht="165.75" hidden="false" customHeight="true" outlineLevel="0" collapsed="false">
      <c r="A4" s="16"/>
      <c r="B4" s="16"/>
      <c r="C4" s="16"/>
      <c r="D4" s="16"/>
      <c r="E4" s="16"/>
    </row>
    <row r="5" customFormat="false" ht="12.75" hidden="false" customHeight="false" outlineLevel="0" collapsed="false">
      <c r="A5" s="17" t="s">
        <v>10</v>
      </c>
      <c r="B5" s="18" t="s">
        <v>6</v>
      </c>
      <c r="C5" s="19" t="s">
        <v>11</v>
      </c>
      <c r="D5" s="19"/>
      <c r="E5" s="19"/>
    </row>
    <row r="6" customFormat="false" ht="12.75" hidden="false" customHeight="false" outlineLevel="0" collapsed="false">
      <c r="A6" s="20" t="s">
        <v>12</v>
      </c>
      <c r="B6" s="21" t="s">
        <v>13</v>
      </c>
      <c r="C6" s="22" t="s">
        <v>14</v>
      </c>
      <c r="D6" s="22"/>
      <c r="E6" s="23" t="n">
        <v>2024</v>
      </c>
    </row>
    <row r="7" customFormat="false" ht="12.75" hidden="false" customHeight="false" outlineLevel="0" collapsed="false">
      <c r="A7" s="24"/>
      <c r="B7" s="25" t="s">
        <v>15</v>
      </c>
      <c r="C7" s="22" t="s">
        <v>16</v>
      </c>
      <c r="D7" s="22"/>
      <c r="E7" s="23" t="n">
        <v>2026</v>
      </c>
    </row>
    <row r="8" customFormat="false" ht="12.75" hidden="false" customHeight="false" outlineLevel="0" collapsed="false">
      <c r="A8" s="24"/>
      <c r="B8" s="25"/>
      <c r="C8" s="26"/>
      <c r="D8" s="26"/>
      <c r="E8" s="27"/>
    </row>
    <row r="9" customFormat="false" ht="12.75" hidden="false" customHeight="false" outlineLevel="0" collapsed="false">
      <c r="A9" s="20" t="s">
        <v>17</v>
      </c>
      <c r="B9" s="28" t="s">
        <v>18</v>
      </c>
      <c r="C9" s="26"/>
      <c r="D9" s="26"/>
      <c r="E9" s="27"/>
    </row>
    <row r="10" customFormat="false" ht="12.75" hidden="false" customHeight="false" outlineLevel="0" collapsed="false">
      <c r="A10" s="20"/>
      <c r="B10" s="29"/>
      <c r="C10" s="15"/>
      <c r="D10" s="15"/>
      <c r="E10" s="30"/>
    </row>
    <row r="11" customFormat="false" ht="12.75" hidden="false" customHeight="false" outlineLevel="0" collapsed="false">
      <c r="A11" s="24"/>
      <c r="B11" s="31"/>
      <c r="C11" s="15"/>
      <c r="D11" s="15"/>
      <c r="E11" s="30"/>
    </row>
    <row r="12" customFormat="false" ht="12.75" hidden="false" customHeight="false" outlineLevel="0" collapsed="false">
      <c r="A12" s="32" t="s">
        <v>19</v>
      </c>
      <c r="B12" s="33" t="s">
        <v>20</v>
      </c>
      <c r="C12" s="34"/>
      <c r="D12" s="34"/>
      <c r="E12" s="34"/>
    </row>
    <row r="13" customFormat="false" ht="12.75" hidden="false" customHeight="false" outlineLevel="0" collapsed="false">
      <c r="A13" s="20" t="s">
        <v>21</v>
      </c>
      <c r="B13" s="19" t="s">
        <v>22</v>
      </c>
      <c r="C13" s="34"/>
      <c r="D13" s="34"/>
      <c r="E13" s="34"/>
    </row>
    <row r="14" customFormat="false" ht="12.75" hidden="false" customHeight="false" outlineLevel="0" collapsed="false">
      <c r="A14" s="20" t="s">
        <v>23</v>
      </c>
      <c r="B14" s="19"/>
      <c r="C14" s="34"/>
      <c r="D14" s="34"/>
      <c r="E14" s="34"/>
    </row>
    <row r="15" customFormat="false" ht="12.75" hidden="false" customHeight="false" outlineLevel="0" collapsed="false">
      <c r="A15" s="20" t="s">
        <v>24</v>
      </c>
      <c r="B15" s="19" t="s">
        <v>25</v>
      </c>
      <c r="C15" s="34"/>
      <c r="D15" s="34"/>
      <c r="E15" s="34"/>
    </row>
    <row r="16" customFormat="false" ht="12.75" hidden="false" customHeight="false" outlineLevel="0" collapsed="false">
      <c r="A16" s="24"/>
      <c r="B16" s="31"/>
      <c r="C16" s="15"/>
      <c r="D16" s="15"/>
      <c r="E16" s="30"/>
    </row>
    <row r="17" customFormat="false" ht="12.75" hidden="false" customHeight="false" outlineLevel="0" collapsed="false">
      <c r="A17" s="32" t="s">
        <v>26</v>
      </c>
      <c r="B17" s="33" t="s">
        <v>27</v>
      </c>
      <c r="C17" s="34"/>
      <c r="D17" s="34"/>
      <c r="E17" s="34"/>
    </row>
    <row r="18" customFormat="false" ht="12.75" hidden="false" customHeight="false" outlineLevel="0" collapsed="false">
      <c r="A18" s="20" t="s">
        <v>21</v>
      </c>
      <c r="B18" s="19" t="s">
        <v>28</v>
      </c>
      <c r="C18" s="34"/>
      <c r="D18" s="34"/>
      <c r="E18" s="34"/>
    </row>
    <row r="19" customFormat="false" ht="12.75" hidden="false" customHeight="false" outlineLevel="0" collapsed="false">
      <c r="A19" s="20" t="s">
        <v>23</v>
      </c>
      <c r="B19" s="19"/>
      <c r="C19" s="34"/>
      <c r="D19" s="34"/>
      <c r="E19" s="34"/>
    </row>
    <row r="20" customFormat="false" ht="12.75" hidden="false" customHeight="false" outlineLevel="0" collapsed="false">
      <c r="A20" s="20" t="s">
        <v>24</v>
      </c>
      <c r="B20" s="19" t="s">
        <v>29</v>
      </c>
      <c r="C20" s="34"/>
      <c r="D20" s="34"/>
      <c r="E20" s="34"/>
    </row>
    <row r="21" customFormat="false" ht="12.75" hidden="false" customHeight="false" outlineLevel="0" collapsed="false">
      <c r="A21" s="24"/>
      <c r="B21" s="31"/>
      <c r="C21" s="15"/>
      <c r="D21" s="15"/>
      <c r="E21" s="30"/>
    </row>
    <row r="22" customFormat="false" ht="12.75" hidden="false" customHeight="false" outlineLevel="0" collapsed="false">
      <c r="A22" s="35"/>
      <c r="B22" s="36"/>
      <c r="C22" s="37"/>
      <c r="D22" s="37"/>
      <c r="E22" s="38"/>
    </row>
  </sheetData>
  <mergeCells count="15">
    <mergeCell ref="C2:D2"/>
    <mergeCell ref="A4:E4"/>
    <mergeCell ref="C5:E5"/>
    <mergeCell ref="C6:D6"/>
    <mergeCell ref="C7:D7"/>
    <mergeCell ref="C8:D8"/>
    <mergeCell ref="C9:D9"/>
    <mergeCell ref="C12:E12"/>
    <mergeCell ref="C13:E13"/>
    <mergeCell ref="C14:E14"/>
    <mergeCell ref="C15:E15"/>
    <mergeCell ref="C17:E17"/>
    <mergeCell ref="C18:E18"/>
    <mergeCell ref="C19:E19"/>
    <mergeCell ref="C20:E20"/>
  </mergeCells>
  <printOptions headings="false" gridLines="false" gridLinesSet="true" horizontalCentered="false" verticalCentered="false"/>
  <pageMargins left="0.7875" right="0.7875" top="0.984027777777778" bottom="0.984027777777778" header="0.511811023622047" footer="0.511805555555556"/>
  <pageSetup paperSize="9" scale="7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0.6796875" defaultRowHeight="12.75" zeroHeight="false" outlineLevelRow="0" outlineLevelCol="0"/>
  <sheetData/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&amp;R&amp;P</oddHeader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2"/>
  <sheetViews>
    <sheetView showFormulas="false" showGridLines="true" showRowColHeaders="true" showZeros="true" rightToLeft="false" tabSelected="false" showOutlineSymbols="true" defaultGridColor="true" view="normal" topLeftCell="A8" colorId="64" zoomScale="100" zoomScaleNormal="100" zoomScalePageLayoutView="100" workbookViewId="0">
      <selection pane="topLeft" activeCell="A26" activeCellId="0" sqref="A26"/>
    </sheetView>
  </sheetViews>
  <sheetFormatPr defaultColWidth="10.6796875" defaultRowHeight="12.75" zeroHeight="false" outlineLevelRow="0" outlineLevelCol="0"/>
  <cols>
    <col collapsed="false" customWidth="true" hidden="false" outlineLevel="0" max="1" min="1" style="0" width="19.14"/>
    <col collapsed="false" customWidth="true" hidden="false" outlineLevel="0" max="10" min="2" style="0" width="13.42"/>
  </cols>
  <sheetData>
    <row r="1" customFormat="false" ht="27.75" hidden="false" customHeight="true" outlineLevel="0" collapsed="false">
      <c r="D1" s="1" t="s">
        <v>30</v>
      </c>
      <c r="E1" s="1"/>
      <c r="F1" s="1"/>
    </row>
    <row r="2" customFormat="false" ht="7.5" hidden="false" customHeight="true" outlineLevel="0" collapsed="false"/>
    <row r="3" customFormat="false" ht="12.75" hidden="false" customHeight="false" outlineLevel="0" collapsed="false">
      <c r="D3" s="19" t="s">
        <v>31</v>
      </c>
      <c r="E3" s="19"/>
      <c r="F3" s="23" t="n">
        <v>2026</v>
      </c>
      <c r="J3" s="39"/>
      <c r="O3" s="1" t="s">
        <v>32</v>
      </c>
    </row>
    <row r="4" customFormat="false" ht="12.75" hidden="false" customHeight="false" outlineLevel="0" collapsed="false">
      <c r="A4" s="40"/>
      <c r="B4" s="40"/>
      <c r="C4" s="40"/>
      <c r="D4" s="41" t="s">
        <v>33</v>
      </c>
      <c r="E4" s="41"/>
      <c r="F4" s="23" t="n">
        <v>2024</v>
      </c>
      <c r="G4" s="40"/>
      <c r="H4" s="40"/>
      <c r="I4" s="40"/>
      <c r="J4" s="42"/>
    </row>
    <row r="5" customFormat="false" ht="8.25" hidden="false" customHeight="true" outlineLevel="0" collapsed="false">
      <c r="A5" s="40"/>
      <c r="B5" s="40"/>
      <c r="C5" s="40"/>
      <c r="D5" s="40"/>
      <c r="E5" s="40"/>
      <c r="F5" s="40"/>
      <c r="G5" s="40"/>
      <c r="H5" s="40"/>
      <c r="I5" s="40"/>
      <c r="J5" s="40"/>
    </row>
    <row r="6" customFormat="false" ht="12.75" hidden="false" customHeight="false" outlineLevel="0" collapsed="false">
      <c r="A6" s="43" t="s">
        <v>34</v>
      </c>
      <c r="B6" s="44"/>
      <c r="C6" s="44"/>
      <c r="D6" s="44"/>
      <c r="E6" s="44"/>
      <c r="F6" s="44"/>
      <c r="G6" s="44"/>
      <c r="H6" s="44"/>
      <c r="I6" s="44"/>
      <c r="J6" s="44"/>
    </row>
    <row r="7" customFormat="false" ht="12.75" hidden="false" customHeight="true" outlineLevel="0" collapsed="false">
      <c r="A7" s="40"/>
      <c r="B7" s="40"/>
      <c r="C7" s="40"/>
      <c r="D7" s="40"/>
      <c r="E7" s="40"/>
      <c r="F7" s="40"/>
      <c r="G7" s="40"/>
      <c r="H7" s="45" t="s">
        <v>35</v>
      </c>
      <c r="I7" s="46" t="s">
        <v>36</v>
      </c>
      <c r="J7" s="47" t="s">
        <v>37</v>
      </c>
    </row>
    <row r="8" customFormat="false" ht="12.75" hidden="false" customHeight="false" outlineLevel="0" collapsed="false">
      <c r="A8" s="40"/>
      <c r="B8" s="48" t="s">
        <v>38</v>
      </c>
      <c r="C8" s="48"/>
      <c r="D8" s="48"/>
      <c r="E8" s="48"/>
      <c r="F8" s="48"/>
      <c r="G8" s="48"/>
      <c r="H8" s="45"/>
      <c r="I8" s="46"/>
      <c r="J8" s="46"/>
    </row>
    <row r="9" customFormat="false" ht="12.75" hidden="false" customHeight="false" outlineLevel="0" collapsed="false">
      <c r="A9" s="40"/>
      <c r="B9" s="49" t="n">
        <f aca="false">C9-1</f>
        <v>2019</v>
      </c>
      <c r="C9" s="49" t="n">
        <f aca="false">D9-1</f>
        <v>2020</v>
      </c>
      <c r="D9" s="49" t="n">
        <f aca="false">E9-1</f>
        <v>2021</v>
      </c>
      <c r="E9" s="49" t="n">
        <f aca="false">F9-1</f>
        <v>2022</v>
      </c>
      <c r="F9" s="49" t="n">
        <f aca="false">G9-1</f>
        <v>2023</v>
      </c>
      <c r="G9" s="50" t="n">
        <f aca="false">F4</f>
        <v>2024</v>
      </c>
      <c r="H9" s="51" t="n">
        <f aca="false">F3-1</f>
        <v>2025</v>
      </c>
      <c r="I9" s="50" t="n">
        <f aca="false">F3</f>
        <v>2026</v>
      </c>
      <c r="J9" s="49"/>
    </row>
    <row r="10" customFormat="false" ht="12.75" hidden="false" customHeight="false" outlineLevel="0" collapsed="false">
      <c r="A10" s="52" t="s">
        <v>39</v>
      </c>
      <c r="B10" s="53" t="n">
        <v>1854276.2</v>
      </c>
      <c r="C10" s="54" t="n">
        <v>1941878.77</v>
      </c>
      <c r="D10" s="54" t="n">
        <v>1876812.78</v>
      </c>
      <c r="E10" s="54" t="n">
        <v>2020398.76</v>
      </c>
      <c r="F10" s="54" t="n">
        <v>2324668.5</v>
      </c>
      <c r="G10" s="54" t="n">
        <v>2411549.14</v>
      </c>
      <c r="H10" s="55" t="n">
        <v>2793625.69</v>
      </c>
      <c r="I10" s="54" t="n">
        <v>3017584.18</v>
      </c>
      <c r="J10" s="56" t="n">
        <f aca="false">I10-H10</f>
        <v>223958.49</v>
      </c>
    </row>
    <row r="11" customFormat="false" ht="12.75" hidden="false" customHeight="false" outlineLevel="0" collapsed="false">
      <c r="A11" s="52" t="s">
        <v>40</v>
      </c>
      <c r="B11" s="53" t="n">
        <v>668680.98</v>
      </c>
      <c r="C11" s="54" t="n">
        <v>635192.51</v>
      </c>
      <c r="D11" s="54" t="n">
        <v>690610.9</v>
      </c>
      <c r="E11" s="54" t="n">
        <v>766412.97</v>
      </c>
      <c r="F11" s="54" t="n">
        <v>806258.57</v>
      </c>
      <c r="G11" s="54" t="n">
        <v>898907.29</v>
      </c>
      <c r="H11" s="55" t="n">
        <v>1182286.24</v>
      </c>
      <c r="I11" s="54" t="n">
        <v>1175128.94</v>
      </c>
      <c r="J11" s="56" t="n">
        <f aca="false">I11-H11</f>
        <v>-7157.30000000005</v>
      </c>
    </row>
    <row r="12" customFormat="false" ht="12.75" hidden="false" customHeight="false" outlineLevel="0" collapsed="false">
      <c r="A12" s="52" t="s">
        <v>41</v>
      </c>
      <c r="B12" s="53" t="n">
        <v>1413321.28</v>
      </c>
      <c r="C12" s="54" t="n">
        <v>1510822.5</v>
      </c>
      <c r="D12" s="54" t="n">
        <v>1409585.1</v>
      </c>
      <c r="E12" s="54" t="n">
        <v>1487538.44</v>
      </c>
      <c r="F12" s="54" t="n">
        <v>1690468.25</v>
      </c>
      <c r="G12" s="54" t="n">
        <v>1767639.28</v>
      </c>
      <c r="H12" s="55" t="n">
        <v>1752849.02</v>
      </c>
      <c r="I12" s="54" t="n">
        <v>1807507.55</v>
      </c>
      <c r="J12" s="56" t="n">
        <f aca="false">I12-H12</f>
        <v>54658.53</v>
      </c>
    </row>
    <row r="13" customFormat="false" ht="12.75" hidden="false" customHeight="false" outlineLevel="0" collapsed="false">
      <c r="A13" s="52" t="s">
        <v>42</v>
      </c>
      <c r="B13" s="53" t="n">
        <v>370183.42</v>
      </c>
      <c r="C13" s="54" t="n">
        <v>335958.83</v>
      </c>
      <c r="D13" s="54" t="n">
        <v>406859.12</v>
      </c>
      <c r="E13" s="54" t="n">
        <v>406551.81</v>
      </c>
      <c r="F13" s="54" t="n">
        <v>362504.16</v>
      </c>
      <c r="G13" s="54" t="n">
        <v>469034.42</v>
      </c>
      <c r="H13" s="55" t="n">
        <v>688949.16</v>
      </c>
      <c r="I13" s="54" t="n">
        <v>640103.89</v>
      </c>
      <c r="J13" s="56" t="n">
        <f aca="false">I13-H13</f>
        <v>-48845.27</v>
      </c>
    </row>
    <row r="14" customFormat="false" ht="12.8" hidden="false" customHeight="false" outlineLevel="0" collapsed="false">
      <c r="A14" s="52" t="s">
        <v>43</v>
      </c>
      <c r="B14" s="57" t="n">
        <v>200000</v>
      </c>
      <c r="C14" s="58" t="n">
        <v>0</v>
      </c>
      <c r="D14" s="58" t="n">
        <v>0</v>
      </c>
      <c r="E14" s="58" t="n">
        <v>237827.38</v>
      </c>
      <c r="F14" s="58" t="n">
        <v>427089.29</v>
      </c>
      <c r="G14" s="58" t="n">
        <v>3345</v>
      </c>
      <c r="H14" s="59" t="n">
        <v>0</v>
      </c>
      <c r="I14" s="58" t="n">
        <v>0</v>
      </c>
      <c r="J14" s="60" t="n">
        <f aca="false">I14-H14</f>
        <v>0</v>
      </c>
    </row>
    <row r="15" customFormat="false" ht="13.5" hidden="false" customHeight="false" outlineLevel="0" collapsed="false">
      <c r="A15" s="61" t="s">
        <v>44</v>
      </c>
      <c r="B15" s="62" t="n">
        <f aca="false">SUM(B10:B14)</f>
        <v>4506461.88</v>
      </c>
      <c r="C15" s="62" t="n">
        <f aca="false">SUM(C10:C14)</f>
        <v>4423852.61</v>
      </c>
      <c r="D15" s="62" t="n">
        <f aca="false">SUM(D10:D14)</f>
        <v>4383867.9</v>
      </c>
      <c r="E15" s="62" t="n">
        <f aca="false">SUM(E10:E14)</f>
        <v>4918729.36</v>
      </c>
      <c r="F15" s="62" t="n">
        <f aca="false">SUM(F10:F14)</f>
        <v>5610988.77</v>
      </c>
      <c r="G15" s="62" t="n">
        <f aca="false">SUM(G10:G14)</f>
        <v>5550475.13</v>
      </c>
      <c r="H15" s="62" t="n">
        <f aca="false">SUM(H10:H14)</f>
        <v>6417710.11</v>
      </c>
      <c r="I15" s="62" t="n">
        <f aca="false">SUM(I10:I14)</f>
        <v>6640324.56</v>
      </c>
      <c r="J15" s="63" t="n">
        <f aca="false">I15-H15</f>
        <v>222614.45</v>
      </c>
    </row>
    <row r="16" customFormat="false" ht="12.75" hidden="false" customHeight="false" outlineLevel="0" collapsed="false">
      <c r="A16" s="52" t="s">
        <v>45</v>
      </c>
      <c r="B16" s="64" t="n">
        <v>217828.45</v>
      </c>
      <c r="C16" s="65" t="n">
        <v>292979.95</v>
      </c>
      <c r="D16" s="65" t="n">
        <v>261548.5</v>
      </c>
      <c r="E16" s="65" t="n">
        <v>290376.15</v>
      </c>
      <c r="F16" s="65" t="n">
        <v>542422.03</v>
      </c>
      <c r="G16" s="65" t="n">
        <v>564330.57</v>
      </c>
      <c r="H16" s="66" t="n">
        <v>448646.37</v>
      </c>
      <c r="I16" s="65" t="n">
        <v>186000</v>
      </c>
      <c r="J16" s="67" t="n">
        <f aca="false">I16-H16</f>
        <v>-262646.37</v>
      </c>
    </row>
    <row r="17" customFormat="false" ht="12.8" hidden="false" customHeight="false" outlineLevel="0" collapsed="false">
      <c r="A17" s="52" t="s">
        <v>43</v>
      </c>
      <c r="B17" s="57" t="n">
        <v>162026.29</v>
      </c>
      <c r="C17" s="58" t="n">
        <v>221025.33</v>
      </c>
      <c r="D17" s="58" t="n">
        <v>0</v>
      </c>
      <c r="E17" s="58" t="n">
        <v>0</v>
      </c>
      <c r="F17" s="58" t="n">
        <v>730000</v>
      </c>
      <c r="G17" s="58" t="n">
        <v>550000</v>
      </c>
      <c r="H17" s="59" t="n">
        <v>0</v>
      </c>
      <c r="I17" s="58" t="n">
        <v>200000</v>
      </c>
      <c r="J17" s="60" t="n">
        <f aca="false">I17-H17</f>
        <v>200000</v>
      </c>
    </row>
    <row r="18" customFormat="false" ht="13.5" hidden="false" customHeight="false" outlineLevel="0" collapsed="false">
      <c r="A18" s="68" t="s">
        <v>46</v>
      </c>
      <c r="B18" s="69" t="n">
        <f aca="false">SUM(B15:B17)</f>
        <v>4886316.62</v>
      </c>
      <c r="C18" s="62" t="n">
        <f aca="false">SUM(C15:C17)</f>
        <v>4937857.89</v>
      </c>
      <c r="D18" s="62" t="n">
        <f aca="false">SUM(D15:D17)</f>
        <v>4645416.4</v>
      </c>
      <c r="E18" s="62" t="n">
        <f aca="false">SUM(E15:E17)</f>
        <v>5209105.51</v>
      </c>
      <c r="F18" s="62" t="n">
        <f aca="false">SUM(F15:F17)</f>
        <v>6883410.8</v>
      </c>
      <c r="G18" s="62" t="n">
        <f aca="false">SUM(G15:G17)</f>
        <v>6664805.7</v>
      </c>
      <c r="H18" s="62" t="n">
        <f aca="false">SUM(H15:H17)</f>
        <v>6866356.48</v>
      </c>
      <c r="I18" s="62" t="n">
        <f aca="false">SUM(I15:I17)</f>
        <v>7026324.56</v>
      </c>
      <c r="J18" s="63" t="n">
        <f aca="false">I18-H18</f>
        <v>159968.08</v>
      </c>
    </row>
    <row r="19" customFormat="false" ht="12.75" hidden="false" customHeight="false" outlineLevel="0" collapsed="false">
      <c r="A19" s="70"/>
      <c r="B19" s="71"/>
      <c r="C19" s="71"/>
      <c r="D19" s="71"/>
      <c r="E19" s="71"/>
      <c r="F19" s="71"/>
      <c r="G19" s="71"/>
      <c r="H19" s="72"/>
      <c r="I19" s="71"/>
      <c r="J19" s="71"/>
    </row>
    <row r="20" customFormat="false" ht="12.75" hidden="false" customHeight="false" outlineLevel="0" collapsed="false">
      <c r="A20" s="73"/>
      <c r="B20" s="74"/>
      <c r="C20" s="74"/>
      <c r="D20" s="74"/>
      <c r="E20" s="74"/>
      <c r="F20" s="74"/>
      <c r="G20" s="74"/>
      <c r="H20" s="74"/>
      <c r="I20" s="74"/>
      <c r="J20" s="74"/>
    </row>
    <row r="21" customFormat="false" ht="12.75" hidden="false" customHeight="false" outlineLevel="0" collapsed="false">
      <c r="A21" s="75" t="s">
        <v>47</v>
      </c>
      <c r="B21" s="76"/>
      <c r="C21" s="76"/>
      <c r="D21" s="76"/>
      <c r="E21" s="76"/>
      <c r="F21" s="76"/>
      <c r="G21" s="76"/>
      <c r="H21" s="76"/>
      <c r="I21" s="76"/>
      <c r="J21" s="76"/>
    </row>
    <row r="22" customFormat="false" ht="12.75" hidden="false" customHeight="true" outlineLevel="0" collapsed="false">
      <c r="A22" s="40"/>
      <c r="B22" s="40"/>
      <c r="C22" s="40"/>
      <c r="D22" s="40"/>
      <c r="E22" s="40"/>
      <c r="F22" s="40"/>
      <c r="G22" s="40"/>
      <c r="H22" s="77" t="s">
        <v>35</v>
      </c>
      <c r="I22" s="78" t="s">
        <v>36</v>
      </c>
      <c r="J22" s="79" t="s">
        <v>37</v>
      </c>
    </row>
    <row r="23" customFormat="false" ht="12.75" hidden="false" customHeight="true" outlineLevel="0" collapsed="false">
      <c r="A23" s="40"/>
      <c r="B23" s="48" t="s">
        <v>38</v>
      </c>
      <c r="C23" s="48"/>
      <c r="D23" s="48"/>
      <c r="E23" s="48"/>
      <c r="F23" s="48"/>
      <c r="G23" s="48"/>
      <c r="H23" s="77"/>
      <c r="I23" s="78"/>
      <c r="J23" s="78"/>
    </row>
    <row r="24" customFormat="false" ht="12.75" hidden="false" customHeight="false" outlineLevel="0" collapsed="false">
      <c r="A24" s="40"/>
      <c r="B24" s="49" t="n">
        <f aca="false">B9</f>
        <v>2019</v>
      </c>
      <c r="C24" s="49" t="n">
        <f aca="false">C9</f>
        <v>2020</v>
      </c>
      <c r="D24" s="49" t="n">
        <f aca="false">D9</f>
        <v>2021</v>
      </c>
      <c r="E24" s="49" t="n">
        <f aca="false">E9</f>
        <v>2022</v>
      </c>
      <c r="F24" s="49" t="n">
        <f aca="false">F9</f>
        <v>2023</v>
      </c>
      <c r="G24" s="49" t="n">
        <f aca="false">G9</f>
        <v>2024</v>
      </c>
      <c r="H24" s="51" t="n">
        <f aca="false">H9</f>
        <v>2025</v>
      </c>
      <c r="I24" s="49" t="n">
        <f aca="false">I9</f>
        <v>2026</v>
      </c>
      <c r="J24" s="49"/>
    </row>
    <row r="25" customFormat="false" ht="12.75" hidden="false" customHeight="false" outlineLevel="0" collapsed="false">
      <c r="A25" s="52" t="s">
        <v>48</v>
      </c>
      <c r="B25" s="80" t="n">
        <v>181979.43</v>
      </c>
      <c r="C25" s="81" t="n">
        <v>137380.47</v>
      </c>
      <c r="D25" s="81" t="n">
        <v>154505</v>
      </c>
      <c r="E25" s="81" t="n">
        <v>147437.41</v>
      </c>
      <c r="F25" s="81" t="n">
        <v>281594.85</v>
      </c>
      <c r="G25" s="81" t="n">
        <v>383512.46</v>
      </c>
      <c r="H25" s="82" t="n">
        <v>209397.12</v>
      </c>
      <c r="I25" s="81" t="n">
        <v>244972.89</v>
      </c>
      <c r="J25" s="83" t="n">
        <f aca="false">I25-H25</f>
        <v>35575.77</v>
      </c>
    </row>
    <row r="26" customFormat="false" ht="12.75" hidden="false" customHeight="false" outlineLevel="0" collapsed="false">
      <c r="A26" s="52" t="s">
        <v>49</v>
      </c>
      <c r="B26" s="80" t="n">
        <v>4595117.15</v>
      </c>
      <c r="C26" s="81" t="n">
        <v>4480385.02</v>
      </c>
      <c r="D26" s="81" t="n">
        <v>4365630.28</v>
      </c>
      <c r="E26" s="81" t="n">
        <v>5021306.31</v>
      </c>
      <c r="F26" s="81" t="n">
        <v>6275293.79</v>
      </c>
      <c r="G26" s="81" t="n">
        <v>5804783.17</v>
      </c>
      <c r="H26" s="82" t="n">
        <v>6149990.62</v>
      </c>
      <c r="I26" s="81" t="n">
        <v>6248917.72</v>
      </c>
      <c r="J26" s="83" t="n">
        <f aca="false">I26-H26</f>
        <v>98927.0999999996</v>
      </c>
    </row>
    <row r="27" customFormat="false" ht="12.75" hidden="false" customHeight="false" outlineLevel="0" collapsed="false">
      <c r="A27" s="52" t="s">
        <v>42</v>
      </c>
      <c r="B27" s="80" t="n">
        <v>83305.24</v>
      </c>
      <c r="C27" s="81" t="n">
        <v>112497.38</v>
      </c>
      <c r="D27" s="81" t="n">
        <v>121639.22</v>
      </c>
      <c r="E27" s="81" t="n">
        <v>183835.87</v>
      </c>
      <c r="F27" s="81" t="n">
        <v>167887.71</v>
      </c>
      <c r="G27" s="81" t="n">
        <v>127676.45</v>
      </c>
      <c r="H27" s="82" t="n">
        <v>74566.72</v>
      </c>
      <c r="I27" s="81" t="n">
        <v>144566.72</v>
      </c>
      <c r="J27" s="83" t="n">
        <f aca="false">I27-H27</f>
        <v>70000</v>
      </c>
    </row>
    <row r="28" customFormat="false" ht="12.8" hidden="false" customHeight="false" outlineLevel="0" collapsed="false">
      <c r="A28" s="52" t="s">
        <v>43</v>
      </c>
      <c r="B28" s="84" t="n">
        <v>0</v>
      </c>
      <c r="C28" s="85" t="n">
        <v>0</v>
      </c>
      <c r="D28" s="85" t="n">
        <v>0</v>
      </c>
      <c r="E28" s="85" t="n">
        <v>0</v>
      </c>
      <c r="F28" s="85" t="n">
        <v>0</v>
      </c>
      <c r="G28" s="85" t="n">
        <v>0</v>
      </c>
      <c r="H28" s="86" t="n">
        <v>0</v>
      </c>
      <c r="I28" s="85" t="n">
        <v>10000</v>
      </c>
      <c r="J28" s="87" t="n">
        <f aca="false">I28-H28</f>
        <v>10000</v>
      </c>
    </row>
    <row r="29" customFormat="false" ht="13.5" hidden="false" customHeight="false" outlineLevel="0" collapsed="false">
      <c r="A29" s="61" t="s">
        <v>44</v>
      </c>
      <c r="B29" s="88" t="n">
        <f aca="false">SUM(B25:B28)</f>
        <v>4860401.82</v>
      </c>
      <c r="C29" s="88" t="n">
        <f aca="false">SUM(C25:C28)</f>
        <v>4730262.87</v>
      </c>
      <c r="D29" s="88" t="n">
        <f aca="false">SUM(D25:D28)</f>
        <v>4641774.5</v>
      </c>
      <c r="E29" s="88" t="n">
        <f aca="false">SUM(E25:E28)</f>
        <v>5352579.59</v>
      </c>
      <c r="F29" s="88" t="n">
        <f aca="false">SUM(F25:F28)</f>
        <v>6724776.35</v>
      </c>
      <c r="G29" s="88" t="n">
        <f aca="false">SUM(G25:G28)</f>
        <v>6315972.08</v>
      </c>
      <c r="H29" s="88" t="n">
        <f aca="false">SUM(H25:H28)</f>
        <v>6433954.46</v>
      </c>
      <c r="I29" s="88" t="n">
        <f aca="false">SUM(I25:I28)</f>
        <v>6648457.33</v>
      </c>
      <c r="J29" s="89" t="n">
        <f aca="false">I29-H29</f>
        <v>214502.87</v>
      </c>
    </row>
    <row r="30" customFormat="false" ht="12.75" hidden="false" customHeight="false" outlineLevel="0" collapsed="false">
      <c r="A30" s="52" t="s">
        <v>45</v>
      </c>
      <c r="B30" s="90" t="n">
        <v>2500899.31</v>
      </c>
      <c r="C30" s="91" t="n">
        <v>2623183.02</v>
      </c>
      <c r="D30" s="91" t="n">
        <v>2606521.33</v>
      </c>
      <c r="E30" s="91" t="n">
        <v>3076195.48</v>
      </c>
      <c r="F30" s="91" t="n">
        <v>3535950.56</v>
      </c>
      <c r="G30" s="91" t="n">
        <v>3753311</v>
      </c>
      <c r="H30" s="92" t="n">
        <v>2343163.78</v>
      </c>
      <c r="I30" s="91" t="n">
        <v>2909882.55</v>
      </c>
      <c r="J30" s="93" t="n">
        <f aca="false">I30-H30</f>
        <v>566718.77</v>
      </c>
    </row>
    <row r="31" customFormat="false" ht="12.8" hidden="false" customHeight="false" outlineLevel="0" collapsed="false">
      <c r="A31" s="52" t="s">
        <v>43</v>
      </c>
      <c r="B31" s="84" t="n">
        <v>0</v>
      </c>
      <c r="C31" s="85" t="n">
        <v>0</v>
      </c>
      <c r="D31" s="85" t="n">
        <v>0</v>
      </c>
      <c r="E31" s="85" t="n">
        <v>0</v>
      </c>
      <c r="F31" s="85" t="n">
        <v>0</v>
      </c>
      <c r="G31" s="85" t="n">
        <v>0</v>
      </c>
      <c r="H31" s="94" t="n">
        <v>0</v>
      </c>
      <c r="I31" s="85" t="n">
        <v>0</v>
      </c>
      <c r="J31" s="87" t="n">
        <f aca="false">I31-H31</f>
        <v>0</v>
      </c>
    </row>
    <row r="32" customFormat="false" ht="13.5" hidden="false" customHeight="false" outlineLevel="0" collapsed="false">
      <c r="A32" s="68" t="s">
        <v>46</v>
      </c>
      <c r="B32" s="62" t="n">
        <f aca="false">SUM(B29:B31)</f>
        <v>7361301.13</v>
      </c>
      <c r="C32" s="62" t="n">
        <f aca="false">SUM(C29:C31)</f>
        <v>7353445.89</v>
      </c>
      <c r="D32" s="62" t="n">
        <f aca="false">SUM(D29:D31)</f>
        <v>7248295.83</v>
      </c>
      <c r="E32" s="62" t="n">
        <f aca="false">SUM(E29:E31)</f>
        <v>8428775.07</v>
      </c>
      <c r="F32" s="62" t="n">
        <f aca="false">SUM(F29:F31)</f>
        <v>10260726.91</v>
      </c>
      <c r="G32" s="62" t="n">
        <f aca="false">SUM(G29:G31)</f>
        <v>10069283.08</v>
      </c>
      <c r="H32" s="62" t="n">
        <f aca="false">SUM(H29:H31)</f>
        <v>8777118.24</v>
      </c>
      <c r="I32" s="62" t="n">
        <f aca="false">SUM(I29:I31)</f>
        <v>9558339.88</v>
      </c>
      <c r="J32" s="89" t="n">
        <f aca="false">I32-H32</f>
        <v>781221.639999999</v>
      </c>
    </row>
    <row r="33" customFormat="false" ht="10.5" hidden="false" customHeight="true" outlineLevel="0" collapsed="false">
      <c r="A33" s="70"/>
      <c r="B33" s="71"/>
      <c r="C33" s="71"/>
      <c r="D33" s="71"/>
      <c r="E33" s="71"/>
      <c r="F33" s="71"/>
      <c r="G33" s="71"/>
      <c r="H33" s="72"/>
      <c r="I33" s="71"/>
      <c r="J33" s="71"/>
    </row>
    <row r="34" customFormat="false" ht="10.5" hidden="false" customHeight="true" outlineLevel="0" collapsed="false">
      <c r="A34" s="73"/>
      <c r="B34" s="74"/>
      <c r="C34" s="74"/>
      <c r="D34" s="74"/>
      <c r="E34" s="74"/>
      <c r="F34" s="74"/>
      <c r="G34" s="74"/>
      <c r="H34" s="74"/>
      <c r="I34" s="74"/>
      <c r="J34" s="74"/>
    </row>
    <row r="35" customFormat="false" ht="10.5" hidden="false" customHeight="true" outlineLevel="0" collapsed="false">
      <c r="A35" s="40"/>
    </row>
    <row r="36" customFormat="false" ht="10.5" hidden="false" customHeight="true" outlineLevel="0" collapsed="false">
      <c r="A36" s="95" t="s">
        <v>50</v>
      </c>
      <c r="B36" s="96" t="n">
        <f aca="false">B9</f>
        <v>2019</v>
      </c>
      <c r="C36" s="96" t="n">
        <f aca="false">C9</f>
        <v>2020</v>
      </c>
      <c r="D36" s="96" t="n">
        <f aca="false">D9</f>
        <v>2021</v>
      </c>
      <c r="E36" s="96" t="n">
        <f aca="false">E9</f>
        <v>2022</v>
      </c>
      <c r="F36" s="96" t="n">
        <f aca="false">F9</f>
        <v>2023</v>
      </c>
      <c r="G36" s="96" t="n">
        <f aca="false">G9</f>
        <v>2024</v>
      </c>
      <c r="H36" s="97" t="n">
        <f aca="false">H9</f>
        <v>2025</v>
      </c>
      <c r="I36" s="96" t="n">
        <f aca="false">I9</f>
        <v>2026</v>
      </c>
      <c r="J36" s="96" t="s">
        <v>51</v>
      </c>
    </row>
    <row r="37" customFormat="false" ht="10.5" hidden="false" customHeight="true" outlineLevel="0" collapsed="false">
      <c r="A37" s="95" t="s">
        <v>52</v>
      </c>
      <c r="B37" s="98" t="n">
        <f aca="false">B29-B15</f>
        <v>353939.94</v>
      </c>
      <c r="C37" s="98" t="n">
        <f aca="false">C29-C15</f>
        <v>306410.259999999</v>
      </c>
      <c r="D37" s="98" t="n">
        <f aca="false">D29-D15</f>
        <v>257906.6</v>
      </c>
      <c r="E37" s="98" t="n">
        <f aca="false">E29-E15</f>
        <v>433850.23</v>
      </c>
      <c r="F37" s="98" t="n">
        <f aca="false">F29-F15</f>
        <v>1113787.58</v>
      </c>
      <c r="G37" s="98" t="n">
        <f aca="false">G29-G15</f>
        <v>765496.95</v>
      </c>
      <c r="H37" s="98" t="n">
        <f aca="false">H29-H15</f>
        <v>16244.3499999996</v>
      </c>
      <c r="I37" s="98" t="n">
        <f aca="false">I29-I15</f>
        <v>8132.76999999955</v>
      </c>
      <c r="J37" s="99" t="n">
        <f aca="false">I37-H37</f>
        <v>-8111.58000000007</v>
      </c>
    </row>
    <row r="38" customFormat="false" ht="10.5" hidden="false" customHeight="true" outlineLevel="0" collapsed="false">
      <c r="A38" s="95" t="s">
        <v>53</v>
      </c>
      <c r="B38" s="100" t="n">
        <f aca="false">B32-B18</f>
        <v>2474984.51</v>
      </c>
      <c r="C38" s="100" t="n">
        <f aca="false">C32-C18</f>
        <v>2415588</v>
      </c>
      <c r="D38" s="100" t="n">
        <f aca="false">D32-D18</f>
        <v>2602879.43</v>
      </c>
      <c r="E38" s="100" t="n">
        <f aca="false">E32-E18</f>
        <v>3219669.56</v>
      </c>
      <c r="F38" s="100" t="n">
        <f aca="false">F32-F18</f>
        <v>3377316.11</v>
      </c>
      <c r="G38" s="100" t="n">
        <f aca="false">G32-G18</f>
        <v>3404477.38</v>
      </c>
      <c r="H38" s="100" t="n">
        <f aca="false">H32-H18</f>
        <v>1910761.76</v>
      </c>
      <c r="I38" s="100" t="n">
        <f aca="false">I32-I18</f>
        <v>2532015.32</v>
      </c>
      <c r="J38" s="99" t="n">
        <f aca="false">I38-H38</f>
        <v>621253.559999999</v>
      </c>
    </row>
    <row r="39" customFormat="false" ht="10.5" hidden="false" customHeight="true" outlineLevel="0" collapsed="false">
      <c r="B39" s="101"/>
      <c r="C39" s="101"/>
      <c r="D39" s="101"/>
      <c r="E39" s="101"/>
      <c r="F39" s="101"/>
      <c r="G39" s="101"/>
      <c r="H39" s="101"/>
      <c r="I39" s="101"/>
    </row>
    <row r="40" customFormat="false" ht="10.5" hidden="false" customHeight="true" outlineLevel="0" collapsed="false">
      <c r="A40" s="102"/>
      <c r="B40" s="102"/>
      <c r="C40" s="102"/>
      <c r="D40" s="102"/>
      <c r="E40" s="102"/>
      <c r="F40" s="102"/>
      <c r="G40" s="102"/>
      <c r="H40" s="102"/>
      <c r="I40" s="102"/>
      <c r="J40" s="102"/>
    </row>
    <row r="41" customFormat="false" ht="10.5" hidden="false" customHeight="true" outlineLevel="0" collapsed="false">
      <c r="B41" s="0" t="s">
        <v>54</v>
      </c>
    </row>
    <row r="42" customFormat="false" ht="10.5" hidden="false" customHeight="true" outlineLevel="0" collapsed="false">
      <c r="A42" s="1" t="s">
        <v>55</v>
      </c>
    </row>
    <row r="43" customFormat="false" ht="25.5" hidden="false" customHeight="true" outlineLevel="0" collapsed="false">
      <c r="B43" s="46" t="s">
        <v>56</v>
      </c>
      <c r="C43" s="46" t="s">
        <v>57</v>
      </c>
      <c r="D43" s="46" t="s">
        <v>58</v>
      </c>
      <c r="E43" s="46" t="s">
        <v>59</v>
      </c>
      <c r="F43" s="40"/>
      <c r="G43" s="40"/>
      <c r="H43" s="40"/>
    </row>
    <row r="44" customFormat="false" ht="10.5" hidden="false" customHeight="true" outlineLevel="0" collapsed="false">
      <c r="A44" s="52" t="s">
        <v>60</v>
      </c>
      <c r="B44" s="103" t="n">
        <f aca="false">I10-H10</f>
        <v>223958.49</v>
      </c>
      <c r="C44" s="103" t="n">
        <f aca="false">IF($J$4=0,0,J10-I10)</f>
        <v>0</v>
      </c>
      <c r="D44" s="103" t="n">
        <f aca="false">I10-G10</f>
        <v>606035.04</v>
      </c>
      <c r="E44" s="103" t="n">
        <f aca="false">IF($J$4=0,0,J10-G10)</f>
        <v>0</v>
      </c>
    </row>
    <row r="45" customFormat="false" ht="10.5" hidden="false" customHeight="true" outlineLevel="0" collapsed="false">
      <c r="A45" s="52" t="s">
        <v>40</v>
      </c>
      <c r="B45" s="103" t="n">
        <f aca="false">I11-H11</f>
        <v>-7157.30000000005</v>
      </c>
      <c r="C45" s="103" t="n">
        <f aca="false">IF($J$4=0,0,J11-I11)</f>
        <v>0</v>
      </c>
      <c r="D45" s="103" t="n">
        <f aca="false">I11-G11</f>
        <v>276221.65</v>
      </c>
      <c r="E45" s="103" t="n">
        <f aca="false">IF($J$4=0,0,J11-G11)</f>
        <v>0</v>
      </c>
    </row>
    <row r="46" customFormat="false" ht="10.5" hidden="false" customHeight="true" outlineLevel="0" collapsed="false">
      <c r="A46" s="52" t="s">
        <v>41</v>
      </c>
      <c r="B46" s="103" t="n">
        <f aca="false">I12-H12</f>
        <v>54658.53</v>
      </c>
      <c r="C46" s="103" t="n">
        <f aca="false">IF($J$4=0,0,J12-I12)</f>
        <v>0</v>
      </c>
      <c r="D46" s="103" t="n">
        <f aca="false">I12-G12</f>
        <v>39868.27</v>
      </c>
      <c r="E46" s="103" t="n">
        <f aca="false">IF($J$4=0,0,J12-G12)</f>
        <v>0</v>
      </c>
    </row>
    <row r="47" customFormat="false" ht="10.5" hidden="false" customHeight="true" outlineLevel="0" collapsed="false">
      <c r="A47" s="52" t="s">
        <v>42</v>
      </c>
      <c r="B47" s="103" t="n">
        <f aca="false">I13-H13</f>
        <v>-48845.27</v>
      </c>
      <c r="C47" s="103" t="n">
        <f aca="false">IF($J$4=0,0,J13-I13)</f>
        <v>0</v>
      </c>
      <c r="D47" s="103" t="n">
        <f aca="false">I13-G13</f>
        <v>171069.47</v>
      </c>
      <c r="E47" s="103" t="n">
        <f aca="false">IF($J$4=0,0,J13-G13)</f>
        <v>0</v>
      </c>
    </row>
    <row r="48" customFormat="false" ht="12.75" hidden="false" customHeight="false" outlineLevel="0" collapsed="false">
      <c r="A48" s="52" t="s">
        <v>43</v>
      </c>
      <c r="B48" s="103" t="n">
        <f aca="false">I14-H14</f>
        <v>0</v>
      </c>
      <c r="C48" s="103" t="n">
        <f aca="false">IF($J$4=0,0,J14-I14)</f>
        <v>0</v>
      </c>
      <c r="D48" s="103" t="n">
        <f aca="false">I14-G14</f>
        <v>-3345</v>
      </c>
      <c r="E48" s="103" t="n">
        <f aca="false">IF($J$4=0,0,J14-G14)</f>
        <v>0</v>
      </c>
    </row>
    <row r="49" customFormat="false" ht="12.75" hidden="false" customHeight="false" outlineLevel="0" collapsed="false">
      <c r="A49" s="104" t="s">
        <v>44</v>
      </c>
      <c r="B49" s="103" t="n">
        <f aca="false">I15-H15</f>
        <v>222614.45</v>
      </c>
      <c r="C49" s="103" t="n">
        <f aca="false">IF($J$4=0,0,J15-I15)</f>
        <v>0</v>
      </c>
      <c r="D49" s="103" t="n">
        <f aca="false">I15-G15</f>
        <v>1089849.43</v>
      </c>
      <c r="E49" s="103" t="n">
        <f aca="false">IF($J$4=0,0,J15-G15)</f>
        <v>0</v>
      </c>
    </row>
    <row r="50" customFormat="false" ht="12.75" hidden="false" customHeight="false" outlineLevel="0" collapsed="false">
      <c r="A50" s="52" t="s">
        <v>45</v>
      </c>
      <c r="B50" s="103" t="n">
        <f aca="false">I16-H16</f>
        <v>-262646.37</v>
      </c>
      <c r="C50" s="103" t="n">
        <f aca="false">IF($J$4=0,0,J16-I16)</f>
        <v>0</v>
      </c>
      <c r="D50" s="103" t="n">
        <f aca="false">I16-G16</f>
        <v>-378330.57</v>
      </c>
      <c r="E50" s="103" t="n">
        <f aca="false">IF($J$4=0,0,J16-G16)</f>
        <v>0</v>
      </c>
    </row>
    <row r="51" customFormat="false" ht="12.75" hidden="false" customHeight="false" outlineLevel="0" collapsed="false">
      <c r="A51" s="52" t="s">
        <v>43</v>
      </c>
      <c r="B51" s="103" t="n">
        <f aca="false">I17-H17</f>
        <v>200000</v>
      </c>
      <c r="C51" s="103" t="n">
        <f aca="false">IF($J$4=0,0,J17-I17)</f>
        <v>0</v>
      </c>
      <c r="D51" s="103" t="n">
        <f aca="false">I17-G17</f>
        <v>-350000</v>
      </c>
      <c r="E51" s="103" t="n">
        <f aca="false">IF($J$4=0,0,J17-G17)</f>
        <v>0</v>
      </c>
    </row>
    <row r="52" customFormat="false" ht="12.75" hidden="false" customHeight="false" outlineLevel="0" collapsed="false">
      <c r="A52" s="105" t="s">
        <v>46</v>
      </c>
      <c r="B52" s="103" t="n">
        <f aca="false">I18-H18</f>
        <v>159968.08</v>
      </c>
      <c r="C52" s="103" t="n">
        <f aca="false">IF($J$4=0,0,J18-I18)</f>
        <v>0</v>
      </c>
      <c r="D52" s="103" t="n">
        <f aca="false">I18-G18</f>
        <v>361518.86</v>
      </c>
      <c r="E52" s="103" t="n">
        <f aca="false">IF($J$4=0,0,J18-G18)</f>
        <v>0</v>
      </c>
    </row>
    <row r="58" customFormat="false" ht="22.5" hidden="false" customHeight="false" outlineLevel="0" collapsed="false">
      <c r="A58" s="1" t="s">
        <v>61</v>
      </c>
      <c r="B58" s="46" t="s">
        <v>56</v>
      </c>
      <c r="C58" s="46" t="s">
        <v>57</v>
      </c>
      <c r="D58" s="46" t="s">
        <v>58</v>
      </c>
      <c r="E58" s="46" t="s">
        <v>59</v>
      </c>
    </row>
    <row r="59" customFormat="false" ht="12.75" hidden="false" customHeight="false" outlineLevel="0" collapsed="false">
      <c r="A59" s="52" t="s">
        <v>48</v>
      </c>
      <c r="B59" s="103" t="n">
        <f aca="false">I25-H25</f>
        <v>35575.77</v>
      </c>
      <c r="C59" s="103" t="n">
        <f aca="false">IF($J$4=0,0,J25-I25)</f>
        <v>0</v>
      </c>
      <c r="D59" s="103" t="n">
        <f aca="false">I25-G25</f>
        <v>-138539.57</v>
      </c>
      <c r="E59" s="103" t="n">
        <f aca="false">IF($J$4=0,0,J25-G25)</f>
        <v>0</v>
      </c>
    </row>
    <row r="60" customFormat="false" ht="12.75" hidden="false" customHeight="false" outlineLevel="0" collapsed="false">
      <c r="A60" s="52" t="s">
        <v>62</v>
      </c>
      <c r="B60" s="103" t="n">
        <f aca="false">I26-H26</f>
        <v>98927.0999999996</v>
      </c>
      <c r="C60" s="103" t="n">
        <f aca="false">IF($J$4=0,0,J26-I26)</f>
        <v>0</v>
      </c>
      <c r="D60" s="103" t="n">
        <f aca="false">I26-G26</f>
        <v>444134.55</v>
      </c>
      <c r="E60" s="103" t="n">
        <f aca="false">IF($J$4=0,0,J26-G26)</f>
        <v>0</v>
      </c>
    </row>
    <row r="61" customFormat="false" ht="12.75" hidden="false" customHeight="false" outlineLevel="0" collapsed="false">
      <c r="A61" s="52" t="s">
        <v>42</v>
      </c>
      <c r="B61" s="103" t="n">
        <f aca="false">I27-H27</f>
        <v>70000</v>
      </c>
      <c r="C61" s="103" t="n">
        <f aca="false">IF($J$4=0,0,J27-I27)</f>
        <v>0</v>
      </c>
      <c r="D61" s="103" t="n">
        <f aca="false">I27-G27</f>
        <v>16890.27</v>
      </c>
      <c r="E61" s="103" t="n">
        <f aca="false">IF($J$4=0,0,J27-G27)</f>
        <v>0</v>
      </c>
    </row>
    <row r="62" customFormat="false" ht="12.75" hidden="false" customHeight="false" outlineLevel="0" collapsed="false">
      <c r="A62" s="52" t="s">
        <v>43</v>
      </c>
      <c r="B62" s="103" t="n">
        <f aca="false">I28-H28</f>
        <v>10000</v>
      </c>
      <c r="C62" s="103" t="n">
        <f aca="false">IF($J$4=0,0,J28-I28)</f>
        <v>0</v>
      </c>
      <c r="D62" s="103" t="n">
        <f aca="false">I28-G28</f>
        <v>10000</v>
      </c>
      <c r="E62" s="103" t="n">
        <f aca="false">IF($J$4=0,0,J28-G28)</f>
        <v>0</v>
      </c>
    </row>
    <row r="63" customFormat="false" ht="12.75" hidden="false" customHeight="false" outlineLevel="0" collapsed="false">
      <c r="A63" s="104" t="s">
        <v>44</v>
      </c>
      <c r="B63" s="103" t="n">
        <f aca="false">I29-H29</f>
        <v>214502.87</v>
      </c>
      <c r="C63" s="103" t="n">
        <f aca="false">IF($J$4=0,0,J29-I29)</f>
        <v>0</v>
      </c>
      <c r="D63" s="103" t="n">
        <f aca="false">I29-G29</f>
        <v>332485.25</v>
      </c>
      <c r="E63" s="103" t="n">
        <f aca="false">IF($J$4=0,0,J29-G29)</f>
        <v>0</v>
      </c>
    </row>
    <row r="64" customFormat="false" ht="12.75" hidden="false" customHeight="false" outlineLevel="0" collapsed="false">
      <c r="A64" s="52" t="s">
        <v>45</v>
      </c>
      <c r="B64" s="103" t="n">
        <f aca="false">I30-H30</f>
        <v>566718.77</v>
      </c>
      <c r="C64" s="103" t="n">
        <f aca="false">IF($J$4=0,0,J30-I30)</f>
        <v>0</v>
      </c>
      <c r="D64" s="103" t="n">
        <f aca="false">I30-G30</f>
        <v>-843428.45</v>
      </c>
      <c r="E64" s="103" t="n">
        <f aca="false">IF($J$4=0,0,J30-G30)</f>
        <v>0</v>
      </c>
    </row>
    <row r="65" customFormat="false" ht="12.75" hidden="false" customHeight="false" outlineLevel="0" collapsed="false">
      <c r="A65" s="52" t="s">
        <v>43</v>
      </c>
      <c r="B65" s="103" t="n">
        <f aca="false">I31-H31</f>
        <v>0</v>
      </c>
      <c r="C65" s="103" t="n">
        <f aca="false">IF($J$4=0,0,J31-I31)</f>
        <v>0</v>
      </c>
      <c r="D65" s="103" t="n">
        <f aca="false">I31-G31</f>
        <v>0</v>
      </c>
      <c r="E65" s="103" t="n">
        <f aca="false">IF($J$4=0,0,J31-G31)</f>
        <v>0</v>
      </c>
    </row>
    <row r="66" customFormat="false" ht="12.75" hidden="false" customHeight="false" outlineLevel="0" collapsed="false">
      <c r="A66" s="105" t="s">
        <v>46</v>
      </c>
      <c r="B66" s="103" t="n">
        <f aca="false">I32-H32</f>
        <v>781221.639999999</v>
      </c>
      <c r="C66" s="103" t="n">
        <f aca="false">IF($J$4=0,0,J32-I32)</f>
        <v>0</v>
      </c>
      <c r="D66" s="103" t="n">
        <f aca="false">I32-G32</f>
        <v>-510943.200000001</v>
      </c>
      <c r="E66" s="103" t="n">
        <f aca="false">IF($J$4=0,0,J32-G32)</f>
        <v>0</v>
      </c>
    </row>
    <row r="67" customFormat="false" ht="12.75" hidden="false" customHeight="false" outlineLevel="0" collapsed="false">
      <c r="B67" s="106"/>
      <c r="C67" s="106"/>
      <c r="D67" s="106"/>
    </row>
    <row r="70" customFormat="false" ht="12.75" hidden="false" customHeight="false" outlineLevel="0" collapsed="false">
      <c r="A70" s="102" t="s">
        <v>63</v>
      </c>
      <c r="B70" s="102"/>
      <c r="C70" s="102"/>
      <c r="D70" s="102"/>
      <c r="E70" s="102"/>
      <c r="F70" s="102"/>
      <c r="G70" s="102"/>
      <c r="H70" s="102"/>
      <c r="I70" s="102"/>
      <c r="J70" s="102"/>
    </row>
    <row r="72" customFormat="false" ht="12.75" hidden="false" customHeight="false" outlineLevel="0" collapsed="false">
      <c r="A72" s="1" t="s">
        <v>55</v>
      </c>
    </row>
    <row r="74" customFormat="false" ht="45" hidden="false" customHeight="true" outlineLevel="0" collapsed="false">
      <c r="A74" s="52" t="s">
        <v>64</v>
      </c>
      <c r="B74" s="107"/>
      <c r="C74" s="107"/>
      <c r="D74" s="107"/>
      <c r="E74" s="107"/>
      <c r="F74" s="107"/>
      <c r="G74" s="107"/>
      <c r="H74" s="107"/>
      <c r="I74" s="107"/>
    </row>
    <row r="75" customFormat="false" ht="45" hidden="false" customHeight="true" outlineLevel="0" collapsed="false">
      <c r="A75" s="52" t="s">
        <v>40</v>
      </c>
      <c r="B75" s="107"/>
      <c r="C75" s="107"/>
      <c r="D75" s="107"/>
      <c r="E75" s="107"/>
      <c r="F75" s="107"/>
      <c r="G75" s="107"/>
      <c r="H75" s="107"/>
      <c r="I75" s="107"/>
    </row>
    <row r="76" customFormat="false" ht="45" hidden="false" customHeight="true" outlineLevel="0" collapsed="false">
      <c r="A76" s="52" t="s">
        <v>41</v>
      </c>
      <c r="B76" s="107"/>
      <c r="C76" s="107"/>
      <c r="D76" s="107"/>
      <c r="E76" s="107"/>
      <c r="F76" s="107"/>
      <c r="G76" s="107"/>
      <c r="H76" s="107"/>
      <c r="I76" s="107"/>
    </row>
    <row r="77" customFormat="false" ht="45" hidden="false" customHeight="true" outlineLevel="0" collapsed="false">
      <c r="A77" s="52" t="s">
        <v>42</v>
      </c>
      <c r="B77" s="107"/>
      <c r="C77" s="107"/>
      <c r="D77" s="107"/>
      <c r="E77" s="107"/>
      <c r="F77" s="107"/>
      <c r="G77" s="107"/>
      <c r="H77" s="107"/>
      <c r="I77" s="107"/>
    </row>
    <row r="79" customFormat="false" ht="12.75" hidden="false" customHeight="false" outlineLevel="0" collapsed="false">
      <c r="A79" s="1" t="s">
        <v>61</v>
      </c>
    </row>
    <row r="80" customFormat="false" ht="57" hidden="false" customHeight="true" outlineLevel="0" collapsed="false">
      <c r="A80" s="52" t="s">
        <v>48</v>
      </c>
      <c r="B80" s="107"/>
      <c r="C80" s="107"/>
      <c r="D80" s="107"/>
      <c r="E80" s="107"/>
      <c r="F80" s="107"/>
      <c r="G80" s="107"/>
      <c r="H80" s="107"/>
      <c r="I80" s="107"/>
    </row>
    <row r="81" customFormat="false" ht="57" hidden="false" customHeight="true" outlineLevel="0" collapsed="false">
      <c r="A81" s="52" t="s">
        <v>62</v>
      </c>
      <c r="B81" s="107"/>
      <c r="C81" s="107"/>
      <c r="D81" s="107"/>
      <c r="E81" s="107"/>
      <c r="F81" s="107"/>
      <c r="G81" s="107"/>
      <c r="H81" s="107"/>
      <c r="I81" s="107"/>
    </row>
    <row r="82" customFormat="false" ht="57" hidden="false" customHeight="true" outlineLevel="0" collapsed="false">
      <c r="A82" s="52" t="s">
        <v>42</v>
      </c>
      <c r="B82" s="107"/>
      <c r="C82" s="107"/>
      <c r="D82" s="107"/>
      <c r="E82" s="107"/>
      <c r="F82" s="107"/>
      <c r="G82" s="107"/>
      <c r="H82" s="107"/>
      <c r="I82" s="107"/>
    </row>
  </sheetData>
  <mergeCells count="19">
    <mergeCell ref="D3:E3"/>
    <mergeCell ref="D4:E4"/>
    <mergeCell ref="H7:H8"/>
    <mergeCell ref="I7:I8"/>
    <mergeCell ref="J7:J8"/>
    <mergeCell ref="B8:G8"/>
    <mergeCell ref="H22:H23"/>
    <mergeCell ref="I22:I23"/>
    <mergeCell ref="J22:J23"/>
    <mergeCell ref="B23:G23"/>
    <mergeCell ref="A40:J40"/>
    <mergeCell ref="A70:J70"/>
    <mergeCell ref="B74:I74"/>
    <mergeCell ref="B75:I75"/>
    <mergeCell ref="B76:I76"/>
    <mergeCell ref="B77:I77"/>
    <mergeCell ref="B80:I80"/>
    <mergeCell ref="B81:I81"/>
    <mergeCell ref="B82:I82"/>
  </mergeCells>
  <printOptions headings="false" gridLines="false" gridLinesSet="true" horizontalCentered="false" verticalCentered="false"/>
  <pageMargins left="0.7875" right="0.7875" top="0.984027777777778" bottom="0.984027777777778" header="0.511811023622047" footer="0.511805555555556"/>
  <pageSetup paperSize="9" scale="7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rowBreaks count="2" manualBreakCount="2">
    <brk id="38" man="true" max="16383" min="0"/>
    <brk id="68" man="true" max="16383" min="0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5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39" activeCellId="0" sqref="A39"/>
    </sheetView>
  </sheetViews>
  <sheetFormatPr defaultColWidth="10.6796875" defaultRowHeight="12.75" zeroHeight="false" outlineLevelRow="0" outlineLevelCol="0"/>
  <cols>
    <col collapsed="false" customWidth="true" hidden="false" outlineLevel="0" max="1" min="1" style="0" width="10.14"/>
    <col collapsed="false" customWidth="true" hidden="false" outlineLevel="0" max="2" min="2" style="0" width="36.15"/>
    <col collapsed="false" customWidth="true" hidden="false" outlineLevel="0" max="8" min="3" style="0" width="13.86"/>
  </cols>
  <sheetData>
    <row r="1" customFormat="false" ht="34.5" hidden="false" customHeight="true" outlineLevel="0" collapsed="false">
      <c r="B1" s="1" t="s">
        <v>65</v>
      </c>
      <c r="C1" s="108" t="n">
        <f aca="false">F1-1</f>
        <v>2025</v>
      </c>
      <c r="D1" s="108"/>
      <c r="E1" s="108"/>
      <c r="F1" s="109" t="n">
        <f aca="false">Coordonnées!E2</f>
        <v>2026</v>
      </c>
      <c r="G1" s="109"/>
      <c r="H1" s="109"/>
    </row>
    <row r="2" customFormat="false" ht="25.5" hidden="false" customHeight="true" outlineLevel="0" collapsed="false">
      <c r="A2" s="110" t="s">
        <v>66</v>
      </c>
      <c r="B2" s="111" t="s">
        <v>67</v>
      </c>
      <c r="C2" s="112" t="s">
        <v>68</v>
      </c>
      <c r="D2" s="113" t="s">
        <v>69</v>
      </c>
      <c r="E2" s="114" t="s">
        <v>70</v>
      </c>
      <c r="F2" s="115" t="s">
        <v>68</v>
      </c>
      <c r="G2" s="116" t="s">
        <v>69</v>
      </c>
      <c r="H2" s="117" t="s">
        <v>70</v>
      </c>
    </row>
    <row r="3" customFormat="false" ht="12.75" hidden="false" customHeight="false" outlineLevel="0" collapsed="false">
      <c r="A3" s="118" t="s">
        <v>71</v>
      </c>
      <c r="B3" s="119" t="s">
        <v>72</v>
      </c>
      <c r="C3" s="120" t="n">
        <v>0</v>
      </c>
      <c r="D3" s="121" t="n">
        <v>0</v>
      </c>
      <c r="E3" s="122" t="n">
        <v>0</v>
      </c>
      <c r="F3" s="120" t="n">
        <v>0</v>
      </c>
      <c r="G3" s="121" t="n">
        <v>0</v>
      </c>
      <c r="H3" s="122" t="n">
        <v>0</v>
      </c>
    </row>
    <row r="4" customFormat="false" ht="12.75" hidden="false" customHeight="false" outlineLevel="0" collapsed="false">
      <c r="A4" s="123" t="s">
        <v>73</v>
      </c>
      <c r="B4" s="119" t="s">
        <v>74</v>
      </c>
      <c r="C4" s="120" t="n">
        <v>2842482.14</v>
      </c>
      <c r="D4" s="121" t="n">
        <v>17775.36</v>
      </c>
      <c r="E4" s="122" t="n">
        <v>2824706.78</v>
      </c>
      <c r="F4" s="120" t="n">
        <v>3458757.34</v>
      </c>
      <c r="G4" s="121" t="n">
        <v>38116.74</v>
      </c>
      <c r="H4" s="122" t="n">
        <v>3420640.6</v>
      </c>
    </row>
    <row r="5" customFormat="false" ht="12.75" hidden="false" customHeight="false" outlineLevel="0" collapsed="false">
      <c r="A5" s="123" t="s">
        <v>75</v>
      </c>
      <c r="B5" s="119" t="s">
        <v>76</v>
      </c>
      <c r="C5" s="124" t="n">
        <v>0</v>
      </c>
      <c r="D5" s="125" t="n">
        <v>0</v>
      </c>
      <c r="E5" s="126" t="n">
        <v>0</v>
      </c>
      <c r="F5" s="124" t="n">
        <v>0</v>
      </c>
      <c r="G5" s="125" t="n">
        <v>0</v>
      </c>
      <c r="H5" s="126" t="n">
        <v>0</v>
      </c>
    </row>
    <row r="6" customFormat="false" ht="12.75" hidden="false" customHeight="false" outlineLevel="0" collapsed="false">
      <c r="A6" s="123" t="s">
        <v>77</v>
      </c>
      <c r="B6" s="119" t="s">
        <v>78</v>
      </c>
      <c r="C6" s="120" t="n">
        <v>1599714.04</v>
      </c>
      <c r="D6" s="121" t="n">
        <v>0</v>
      </c>
      <c r="E6" s="127" t="n">
        <v>1599714.04</v>
      </c>
      <c r="F6" s="120" t="n">
        <v>1668029.75</v>
      </c>
      <c r="G6" s="121" t="n">
        <v>0</v>
      </c>
      <c r="H6" s="127" t="n">
        <v>1668029.75</v>
      </c>
    </row>
    <row r="7" customFormat="false" ht="12.75" hidden="false" customHeight="false" outlineLevel="0" collapsed="false">
      <c r="A7" s="123" t="s">
        <v>79</v>
      </c>
      <c r="B7" s="119" t="s">
        <v>80</v>
      </c>
      <c r="C7" s="124" t="n">
        <v>3398912.58</v>
      </c>
      <c r="D7" s="125" t="n">
        <v>87879.17</v>
      </c>
      <c r="E7" s="126" t="n">
        <v>3311033.41</v>
      </c>
      <c r="F7" s="124" t="n">
        <v>3376630.54</v>
      </c>
      <c r="G7" s="125" t="n">
        <v>5885.44</v>
      </c>
      <c r="H7" s="126" t="n">
        <v>3370745.1</v>
      </c>
    </row>
    <row r="8" customFormat="false" ht="12.75" hidden="false" customHeight="false" outlineLevel="0" collapsed="false">
      <c r="A8" s="123" t="s">
        <v>81</v>
      </c>
      <c r="B8" s="119" t="s">
        <v>82</v>
      </c>
      <c r="C8" s="120" t="n">
        <v>1286</v>
      </c>
      <c r="D8" s="121" t="n">
        <v>67850</v>
      </c>
      <c r="E8" s="127" t="n">
        <v>-66564</v>
      </c>
      <c r="F8" s="120" t="n">
        <v>1286</v>
      </c>
      <c r="G8" s="121" t="n">
        <v>71500</v>
      </c>
      <c r="H8" s="127" t="n">
        <v>-70214</v>
      </c>
    </row>
    <row r="9" customFormat="false" ht="12.75" hidden="false" customHeight="false" outlineLevel="0" collapsed="false">
      <c r="A9" s="123" t="s">
        <v>83</v>
      </c>
      <c r="B9" s="119" t="s">
        <v>84</v>
      </c>
      <c r="C9" s="124" t="n">
        <v>42479.47</v>
      </c>
      <c r="D9" s="125" t="n">
        <v>2102365.9</v>
      </c>
      <c r="E9" s="126" t="n">
        <v>-2059886.43</v>
      </c>
      <c r="F9" s="124" t="n">
        <v>60303</v>
      </c>
      <c r="G9" s="125" t="n">
        <v>2324254.73</v>
      </c>
      <c r="H9" s="126" t="n">
        <v>-2263951.73</v>
      </c>
    </row>
    <row r="10" customFormat="false" ht="12.75" hidden="false" customHeight="false" outlineLevel="0" collapsed="false">
      <c r="A10" s="123" t="s">
        <v>85</v>
      </c>
      <c r="B10" s="119" t="s">
        <v>86</v>
      </c>
      <c r="C10" s="120" t="n">
        <v>3545.86</v>
      </c>
      <c r="D10" s="121" t="n">
        <v>107906.43</v>
      </c>
      <c r="E10" s="127" t="n">
        <v>-104360.57</v>
      </c>
      <c r="F10" s="120" t="n">
        <v>3545.86</v>
      </c>
      <c r="G10" s="121" t="n">
        <v>75494.51</v>
      </c>
      <c r="H10" s="127" t="n">
        <v>-71948.65</v>
      </c>
    </row>
    <row r="11" customFormat="false" ht="12.75" hidden="false" customHeight="false" outlineLevel="0" collapsed="false">
      <c r="A11" s="123" t="s">
        <v>87</v>
      </c>
      <c r="B11" s="119" t="s">
        <v>88</v>
      </c>
      <c r="C11" s="124" t="n">
        <v>7001</v>
      </c>
      <c r="D11" s="125" t="n">
        <v>324056.31</v>
      </c>
      <c r="E11" s="126" t="n">
        <v>-317055.31</v>
      </c>
      <c r="F11" s="124" t="n">
        <v>5001</v>
      </c>
      <c r="G11" s="125" t="n">
        <v>154347.46</v>
      </c>
      <c r="H11" s="126" t="n">
        <v>-149346.46</v>
      </c>
    </row>
    <row r="12" customFormat="false" ht="12.75" hidden="false" customHeight="false" outlineLevel="0" collapsed="false">
      <c r="A12" s="123" t="s">
        <v>89</v>
      </c>
      <c r="B12" s="119" t="s">
        <v>90</v>
      </c>
      <c r="C12" s="120" t="n">
        <v>0</v>
      </c>
      <c r="D12" s="121" t="n">
        <v>0</v>
      </c>
      <c r="E12" s="127" t="n">
        <v>0</v>
      </c>
      <c r="F12" s="120" t="n">
        <v>10000</v>
      </c>
      <c r="G12" s="121" t="n">
        <v>10000</v>
      </c>
      <c r="H12" s="127" t="n">
        <v>0</v>
      </c>
    </row>
    <row r="13" customFormat="false" ht="12.75" hidden="false" customHeight="false" outlineLevel="0" collapsed="false">
      <c r="A13" s="123" t="s">
        <v>91</v>
      </c>
      <c r="B13" s="119" t="s">
        <v>92</v>
      </c>
      <c r="C13" s="124" t="n">
        <v>0</v>
      </c>
      <c r="D13" s="125" t="n">
        <v>0</v>
      </c>
      <c r="E13" s="126" t="n">
        <v>0</v>
      </c>
      <c r="F13" s="124" t="n">
        <v>0</v>
      </c>
      <c r="G13" s="125" t="n">
        <v>0</v>
      </c>
      <c r="H13" s="126" t="n">
        <v>0</v>
      </c>
    </row>
    <row r="14" customFormat="false" ht="12.75" hidden="false" customHeight="false" outlineLevel="0" collapsed="false">
      <c r="A14" s="123" t="s">
        <v>93</v>
      </c>
      <c r="B14" s="119" t="s">
        <v>94</v>
      </c>
      <c r="C14" s="120" t="n">
        <v>0</v>
      </c>
      <c r="D14" s="121" t="n">
        <v>0</v>
      </c>
      <c r="E14" s="127" t="n">
        <v>0</v>
      </c>
      <c r="F14" s="120" t="n">
        <v>0</v>
      </c>
      <c r="G14" s="121" t="n">
        <v>0</v>
      </c>
      <c r="H14" s="127" t="n">
        <v>0</v>
      </c>
    </row>
    <row r="15" customFormat="false" ht="12.75" hidden="false" customHeight="false" outlineLevel="0" collapsed="false">
      <c r="A15" s="123" t="s">
        <v>95</v>
      </c>
      <c r="B15" s="119" t="s">
        <v>96</v>
      </c>
      <c r="C15" s="124" t="n">
        <v>0</v>
      </c>
      <c r="D15" s="125" t="n">
        <v>165469</v>
      </c>
      <c r="E15" s="126" t="n">
        <v>-165469</v>
      </c>
      <c r="F15" s="124" t="n">
        <v>0</v>
      </c>
      <c r="G15" s="125" t="n">
        <v>149837.05</v>
      </c>
      <c r="H15" s="126" t="n">
        <v>-149837.05</v>
      </c>
    </row>
    <row r="16" customFormat="false" ht="12.75" hidden="false" customHeight="false" outlineLevel="0" collapsed="false">
      <c r="A16" s="123" t="s">
        <v>97</v>
      </c>
      <c r="B16" s="119" t="s">
        <v>98</v>
      </c>
      <c r="C16" s="120" t="n">
        <v>0</v>
      </c>
      <c r="D16" s="121" t="n">
        <v>414031.31</v>
      </c>
      <c r="E16" s="127" t="n">
        <v>-414031.31</v>
      </c>
      <c r="F16" s="120" t="n">
        <v>0</v>
      </c>
      <c r="G16" s="121" t="n">
        <v>440943.34</v>
      </c>
      <c r="H16" s="127" t="n">
        <v>-440943.34</v>
      </c>
    </row>
    <row r="17" customFormat="false" ht="12.75" hidden="false" customHeight="false" outlineLevel="0" collapsed="false">
      <c r="A17" s="123" t="s">
        <v>99</v>
      </c>
      <c r="B17" s="119" t="s">
        <v>100</v>
      </c>
      <c r="C17" s="124" t="n">
        <v>3800</v>
      </c>
      <c r="D17" s="125" t="n">
        <v>1270285.2</v>
      </c>
      <c r="E17" s="126" t="n">
        <v>-1266485.2</v>
      </c>
      <c r="F17" s="124" t="n">
        <v>2800</v>
      </c>
      <c r="G17" s="125" t="n">
        <v>1210473.51</v>
      </c>
      <c r="H17" s="126" t="n">
        <v>-1207673.51</v>
      </c>
    </row>
    <row r="18" customFormat="false" ht="12.75" hidden="false" customHeight="false" outlineLevel="0" collapsed="false">
      <c r="A18" s="123" t="s">
        <v>101</v>
      </c>
      <c r="B18" s="119" t="s">
        <v>102</v>
      </c>
      <c r="C18" s="120" t="n">
        <v>172306.98</v>
      </c>
      <c r="D18" s="121" t="n">
        <v>43521.02</v>
      </c>
      <c r="E18" s="127" t="n">
        <v>128785.96</v>
      </c>
      <c r="F18" s="120" t="n">
        <v>167622.35</v>
      </c>
      <c r="G18" s="121" t="n">
        <v>39221.87</v>
      </c>
      <c r="H18" s="127" t="n">
        <v>128400.48</v>
      </c>
    </row>
    <row r="19" customFormat="false" ht="12.75" hidden="false" customHeight="false" outlineLevel="0" collapsed="false">
      <c r="A19" s="123" t="s">
        <v>103</v>
      </c>
      <c r="B19" s="128" t="s">
        <v>104</v>
      </c>
      <c r="C19" s="124" t="n">
        <v>1</v>
      </c>
      <c r="D19" s="125" t="n">
        <v>0</v>
      </c>
      <c r="E19" s="126" t="n">
        <v>1</v>
      </c>
      <c r="F19" s="124" t="n">
        <v>1</v>
      </c>
      <c r="G19" s="125" t="n">
        <v>0</v>
      </c>
      <c r="H19" s="126" t="n">
        <v>1</v>
      </c>
    </row>
    <row r="20" customFormat="false" ht="12.75" hidden="false" customHeight="false" outlineLevel="0" collapsed="false">
      <c r="A20" s="123" t="s">
        <v>105</v>
      </c>
      <c r="B20" s="119" t="s">
        <v>106</v>
      </c>
      <c r="C20" s="120" t="n">
        <v>171002.64</v>
      </c>
      <c r="D20" s="121" t="n">
        <v>320614.57</v>
      </c>
      <c r="E20" s="127" t="n">
        <v>-149611.93</v>
      </c>
      <c r="F20" s="120" t="n">
        <v>201417.16</v>
      </c>
      <c r="G20" s="121" t="n">
        <v>282874.69</v>
      </c>
      <c r="H20" s="127" t="n">
        <v>-81457.53</v>
      </c>
    </row>
    <row r="21" customFormat="false" ht="12.75" hidden="false" customHeight="false" outlineLevel="0" collapsed="false">
      <c r="A21" s="123" t="s">
        <v>107</v>
      </c>
      <c r="B21" s="119" t="s">
        <v>108</v>
      </c>
      <c r="C21" s="124" t="n">
        <v>0</v>
      </c>
      <c r="D21" s="125" t="n">
        <v>1000</v>
      </c>
      <c r="E21" s="126" t="n">
        <v>-1000</v>
      </c>
      <c r="F21" s="124" t="n">
        <v>0</v>
      </c>
      <c r="G21" s="125" t="n">
        <v>1000</v>
      </c>
      <c r="H21" s="126" t="n">
        <v>-1000</v>
      </c>
    </row>
    <row r="22" customFormat="false" ht="12.75" hidden="false" customHeight="false" outlineLevel="0" collapsed="false">
      <c r="A22" s="123" t="s">
        <v>109</v>
      </c>
      <c r="B22" s="119" t="s">
        <v>110</v>
      </c>
      <c r="C22" s="120" t="n">
        <v>0</v>
      </c>
      <c r="D22" s="121" t="n">
        <v>0</v>
      </c>
      <c r="E22" s="127" t="n">
        <v>0</v>
      </c>
      <c r="F22" s="120" t="n">
        <v>0</v>
      </c>
      <c r="G22" s="121" t="n">
        <v>0</v>
      </c>
      <c r="H22" s="127" t="n">
        <v>0</v>
      </c>
    </row>
    <row r="23" customFormat="false" ht="12.75" hidden="false" customHeight="false" outlineLevel="0" collapsed="false">
      <c r="A23" s="123" t="n">
        <v>759</v>
      </c>
      <c r="B23" s="119" t="s">
        <v>111</v>
      </c>
      <c r="C23" s="120" t="n">
        <v>0</v>
      </c>
      <c r="D23" s="121" t="n">
        <v>0</v>
      </c>
      <c r="E23" s="127" t="n">
        <v>0</v>
      </c>
      <c r="F23" s="120" t="n">
        <v>0</v>
      </c>
      <c r="G23" s="121" t="n">
        <v>0</v>
      </c>
      <c r="H23" s="127" t="n">
        <v>0</v>
      </c>
    </row>
    <row r="24" customFormat="false" ht="12.75" hidden="false" customHeight="false" outlineLevel="0" collapsed="false">
      <c r="A24" s="123" t="s">
        <v>112</v>
      </c>
      <c r="B24" s="119" t="s">
        <v>113</v>
      </c>
      <c r="C24" s="124" t="n">
        <v>0</v>
      </c>
      <c r="D24" s="125" t="n">
        <v>8300</v>
      </c>
      <c r="E24" s="126" t="n">
        <v>-8300</v>
      </c>
      <c r="F24" s="124" t="n">
        <v>0</v>
      </c>
      <c r="G24" s="125" t="n">
        <v>7700</v>
      </c>
      <c r="H24" s="126" t="n">
        <v>-7700</v>
      </c>
    </row>
    <row r="25" customFormat="false" ht="12.75" hidden="false" customHeight="false" outlineLevel="0" collapsed="false">
      <c r="A25" s="123" t="s">
        <v>114</v>
      </c>
      <c r="B25" s="119" t="s">
        <v>115</v>
      </c>
      <c r="C25" s="120" t="n">
        <v>434765.82</v>
      </c>
      <c r="D25" s="121" t="n">
        <v>339436.9</v>
      </c>
      <c r="E25" s="127" t="n">
        <v>95328.92</v>
      </c>
      <c r="F25" s="120" t="n">
        <v>466519.52</v>
      </c>
      <c r="G25" s="121" t="n">
        <v>421320.39</v>
      </c>
      <c r="H25" s="127" t="n">
        <v>45199.13</v>
      </c>
    </row>
    <row r="26" customFormat="false" ht="12.75" hidden="false" customHeight="false" outlineLevel="0" collapsed="false">
      <c r="A26" s="123" t="s">
        <v>116</v>
      </c>
      <c r="B26" s="119" t="s">
        <v>117</v>
      </c>
      <c r="C26" s="124" t="n">
        <v>0</v>
      </c>
      <c r="D26" s="125" t="n">
        <v>131604.67</v>
      </c>
      <c r="E26" s="126" t="n">
        <v>-131604.67</v>
      </c>
      <c r="F26" s="124" t="n">
        <v>0</v>
      </c>
      <c r="G26" s="125" t="n">
        <v>129318.74</v>
      </c>
      <c r="H26" s="126" t="n">
        <v>-129318.74</v>
      </c>
    </row>
    <row r="27" customFormat="false" ht="12.75" hidden="false" customHeight="false" outlineLevel="0" collapsed="false">
      <c r="A27" s="123" t="s">
        <v>118</v>
      </c>
      <c r="B27" s="119" t="s">
        <v>119</v>
      </c>
      <c r="C27" s="120" t="n">
        <v>60875</v>
      </c>
      <c r="D27" s="121" t="n">
        <v>848978.18</v>
      </c>
      <c r="E27" s="127" t="n">
        <v>-788103.18</v>
      </c>
      <c r="F27" s="120" t="n">
        <v>97480.65</v>
      </c>
      <c r="G27" s="121" t="n">
        <v>887876.68</v>
      </c>
      <c r="H27" s="127" t="n">
        <v>-790396.03</v>
      </c>
    </row>
    <row r="28" customFormat="false" ht="12.75" hidden="false" customHeight="false" outlineLevel="0" collapsed="false">
      <c r="A28" s="123" t="s">
        <v>120</v>
      </c>
      <c r="B28" s="119" t="s">
        <v>121</v>
      </c>
      <c r="C28" s="124" t="n">
        <v>28445.71</v>
      </c>
      <c r="D28" s="125" t="n">
        <v>45693.86</v>
      </c>
      <c r="E28" s="126" t="n">
        <v>-17248.15</v>
      </c>
      <c r="F28" s="124" t="n">
        <v>28445.71</v>
      </c>
      <c r="G28" s="125" t="n">
        <v>57982.54</v>
      </c>
      <c r="H28" s="126" t="n">
        <v>-29536.83</v>
      </c>
    </row>
    <row r="29" customFormat="false" ht="12.75" hidden="false" customHeight="false" outlineLevel="0" collapsed="false">
      <c r="A29" s="123" t="s">
        <v>122</v>
      </c>
      <c r="B29" s="119" t="s">
        <v>123</v>
      </c>
      <c r="C29" s="120" t="n">
        <v>0</v>
      </c>
      <c r="D29" s="121" t="n">
        <v>0</v>
      </c>
      <c r="E29" s="127" t="n">
        <v>0</v>
      </c>
      <c r="F29" s="120" t="n">
        <v>0</v>
      </c>
      <c r="G29" s="121" t="n">
        <v>0</v>
      </c>
      <c r="H29" s="127" t="n">
        <v>0</v>
      </c>
    </row>
    <row r="30" customFormat="false" ht="12.75" hidden="false" customHeight="false" outlineLevel="0" collapsed="false">
      <c r="A30" s="123" t="s">
        <v>124</v>
      </c>
      <c r="B30" s="119" t="s">
        <v>125</v>
      </c>
      <c r="C30" s="124" t="n">
        <v>0</v>
      </c>
      <c r="D30" s="125" t="n">
        <v>0</v>
      </c>
      <c r="E30" s="126" t="n">
        <v>0</v>
      </c>
      <c r="F30" s="124" t="n">
        <v>0</v>
      </c>
      <c r="G30" s="125" t="n">
        <v>0</v>
      </c>
      <c r="H30" s="126" t="n">
        <v>0</v>
      </c>
    </row>
    <row r="31" customFormat="false" ht="12.75" hidden="false" customHeight="false" outlineLevel="0" collapsed="false">
      <c r="A31" s="123" t="s">
        <v>126</v>
      </c>
      <c r="B31" s="119" t="s">
        <v>127</v>
      </c>
      <c r="C31" s="120" t="n">
        <v>0</v>
      </c>
      <c r="D31" s="121" t="n">
        <v>0</v>
      </c>
      <c r="E31" s="127" t="n">
        <v>0</v>
      </c>
      <c r="F31" s="120" t="n">
        <v>0</v>
      </c>
      <c r="G31" s="121" t="n">
        <v>0</v>
      </c>
      <c r="H31" s="127" t="n">
        <v>0</v>
      </c>
    </row>
    <row r="32" customFormat="false" ht="12.75" hidden="false" customHeight="false" outlineLevel="0" collapsed="false">
      <c r="A32" s="123" t="s">
        <v>128</v>
      </c>
      <c r="B32" s="119" t="s">
        <v>129</v>
      </c>
      <c r="C32" s="124" t="n">
        <v>500</v>
      </c>
      <c r="D32" s="125" t="n">
        <v>351772.57</v>
      </c>
      <c r="E32" s="126" t="n">
        <v>-351272.57</v>
      </c>
      <c r="F32" s="124" t="n">
        <v>500</v>
      </c>
      <c r="G32" s="125" t="n">
        <v>341772.57</v>
      </c>
      <c r="H32" s="126" t="n">
        <v>-341272.57</v>
      </c>
    </row>
    <row r="33" customFormat="false" ht="12.75" hidden="false" customHeight="false" outlineLevel="0" collapsed="false">
      <c r="A33" s="123" t="s">
        <v>130</v>
      </c>
      <c r="B33" s="119" t="s">
        <v>131</v>
      </c>
      <c r="C33" s="120" t="n">
        <v>0</v>
      </c>
      <c r="D33" s="121" t="n">
        <v>0</v>
      </c>
      <c r="E33" s="127" t="n">
        <v>0</v>
      </c>
      <c r="F33" s="120" t="n">
        <v>0</v>
      </c>
      <c r="G33" s="121" t="n">
        <v>0</v>
      </c>
      <c r="H33" s="127" t="n">
        <v>0</v>
      </c>
    </row>
    <row r="34" customFormat="false" ht="12.75" hidden="false" customHeight="false" outlineLevel="0" collapsed="false">
      <c r="A34" s="123" t="s">
        <v>132</v>
      </c>
      <c r="B34" s="119" t="s">
        <v>133</v>
      </c>
      <c r="C34" s="124" t="n">
        <v>10000</v>
      </c>
      <c r="D34" s="125" t="n">
        <v>51629.16</v>
      </c>
      <c r="E34" s="126" t="n">
        <v>-41629.16</v>
      </c>
      <c r="F34" s="124" t="n">
        <v>10000</v>
      </c>
      <c r="G34" s="125" t="n">
        <v>49129.16</v>
      </c>
      <c r="H34" s="126" t="n">
        <v>-39129.16</v>
      </c>
    </row>
    <row r="35" customFormat="false" ht="13.5" hidden="false" customHeight="false" outlineLevel="0" collapsed="false">
      <c r="A35" s="123" t="s">
        <v>134</v>
      </c>
      <c r="B35" s="119" t="s">
        <v>135</v>
      </c>
      <c r="C35" s="129" t="n">
        <v>0</v>
      </c>
      <c r="D35" s="130" t="n">
        <v>163093.87</v>
      </c>
      <c r="E35" s="131" t="n">
        <v>-163093.87</v>
      </c>
      <c r="F35" s="129" t="n">
        <v>0</v>
      </c>
      <c r="G35" s="130" t="n">
        <v>124182.14</v>
      </c>
      <c r="H35" s="131" t="n">
        <v>-124182.14</v>
      </c>
    </row>
    <row r="36" customFormat="false" ht="12.75" hidden="false" customHeight="false" outlineLevel="0" collapsed="false">
      <c r="A36" s="132"/>
      <c r="B36" s="132"/>
      <c r="C36" s="133"/>
      <c r="D36" s="133"/>
      <c r="E36" s="133"/>
      <c r="F36" s="133"/>
      <c r="G36" s="133"/>
      <c r="H36" s="133"/>
    </row>
    <row r="37" customFormat="false" ht="12.75" hidden="false" customHeight="false" outlineLevel="0" collapsed="false">
      <c r="A37" s="134"/>
      <c r="B37" s="134"/>
      <c r="C37" s="135"/>
      <c r="D37" s="135"/>
      <c r="E37" s="135"/>
      <c r="F37" s="135"/>
      <c r="G37" s="135"/>
      <c r="H37" s="135"/>
    </row>
    <row r="38" customFormat="false" ht="12.75" hidden="false" customHeight="false" outlineLevel="0" collapsed="false">
      <c r="A38" s="136" t="s">
        <v>136</v>
      </c>
      <c r="B38" s="132"/>
      <c r="C38" s="133"/>
      <c r="D38" s="133"/>
      <c r="E38" s="133"/>
      <c r="F38" s="133"/>
      <c r="G38" s="133"/>
      <c r="H38" s="133"/>
    </row>
    <row r="39" customFormat="false" ht="12.75" hidden="false" customHeight="false" outlineLevel="0" collapsed="false">
      <c r="A39" s="134"/>
      <c r="B39" s="134"/>
      <c r="C39" s="135"/>
      <c r="D39" s="135"/>
      <c r="E39" s="135"/>
      <c r="F39" s="135"/>
      <c r="G39" s="135"/>
      <c r="H39" s="135"/>
    </row>
    <row r="40" customFormat="false" ht="12.75" hidden="false" customHeight="false" outlineLevel="0" collapsed="false">
      <c r="A40" s="132"/>
      <c r="B40" s="132"/>
      <c r="C40" s="133"/>
      <c r="D40" s="133"/>
      <c r="E40" s="133"/>
      <c r="F40" s="133"/>
      <c r="G40" s="133"/>
      <c r="H40" s="133"/>
    </row>
    <row r="41" customFormat="false" ht="12.75" hidden="false" customHeight="false" outlineLevel="0" collapsed="false">
      <c r="A41" s="134"/>
      <c r="B41" s="134"/>
      <c r="C41" s="135"/>
      <c r="D41" s="135"/>
      <c r="E41" s="135"/>
      <c r="F41" s="135"/>
      <c r="G41" s="135"/>
      <c r="H41" s="135"/>
    </row>
    <row r="42" customFormat="false" ht="12.75" hidden="false" customHeight="false" outlineLevel="0" collapsed="false">
      <c r="A42" s="132"/>
      <c r="B42" s="132"/>
      <c r="C42" s="133"/>
      <c r="D42" s="133"/>
      <c r="E42" s="133"/>
      <c r="F42" s="133"/>
      <c r="G42" s="133"/>
      <c r="H42" s="133"/>
    </row>
    <row r="43" customFormat="false" ht="12.75" hidden="false" customHeight="false" outlineLevel="0" collapsed="false">
      <c r="A43" s="134"/>
      <c r="B43" s="134"/>
      <c r="C43" s="135"/>
      <c r="D43" s="135"/>
      <c r="E43" s="135"/>
      <c r="F43" s="135"/>
      <c r="G43" s="135"/>
      <c r="H43" s="135"/>
    </row>
    <row r="44" customFormat="false" ht="12.75" hidden="false" customHeight="false" outlineLevel="0" collapsed="false">
      <c r="A44" s="132"/>
      <c r="B44" s="132"/>
      <c r="C44" s="133"/>
      <c r="D44" s="133"/>
      <c r="E44" s="133"/>
      <c r="F44" s="133"/>
      <c r="G44" s="133"/>
      <c r="H44" s="133"/>
    </row>
    <row r="45" customFormat="false" ht="12.75" hidden="false" customHeight="false" outlineLevel="0" collapsed="false">
      <c r="A45" s="134"/>
      <c r="B45" s="134"/>
      <c r="C45" s="135"/>
      <c r="D45" s="135"/>
      <c r="E45" s="135"/>
      <c r="F45" s="135"/>
      <c r="G45" s="135"/>
      <c r="H45" s="135"/>
    </row>
    <row r="46" customFormat="false" ht="12.75" hidden="false" customHeight="false" outlineLevel="0" collapsed="false">
      <c r="A46" s="132"/>
      <c r="B46" s="132"/>
      <c r="C46" s="133"/>
      <c r="D46" s="133"/>
      <c r="E46" s="133"/>
      <c r="F46" s="133"/>
      <c r="G46" s="133"/>
      <c r="H46" s="133"/>
    </row>
    <row r="47" customFormat="false" ht="12.75" hidden="false" customHeight="false" outlineLevel="0" collapsed="false">
      <c r="A47" s="134"/>
      <c r="B47" s="134"/>
      <c r="C47" s="135"/>
      <c r="D47" s="135"/>
      <c r="E47" s="135"/>
      <c r="F47" s="135"/>
      <c r="G47" s="135"/>
      <c r="H47" s="135"/>
    </row>
    <row r="48" customFormat="false" ht="12.75" hidden="false" customHeight="false" outlineLevel="0" collapsed="false">
      <c r="A48" s="132"/>
      <c r="B48" s="132"/>
      <c r="C48" s="133"/>
      <c r="D48" s="133"/>
      <c r="E48" s="133"/>
      <c r="F48" s="133"/>
      <c r="G48" s="133"/>
      <c r="H48" s="133"/>
    </row>
    <row r="49" customFormat="false" ht="12.75" hidden="false" customHeight="false" outlineLevel="0" collapsed="false">
      <c r="A49" s="134"/>
      <c r="B49" s="134"/>
      <c r="C49" s="135"/>
      <c r="D49" s="135"/>
      <c r="E49" s="135"/>
      <c r="F49" s="135"/>
      <c r="G49" s="135"/>
      <c r="H49" s="135"/>
    </row>
    <row r="50" customFormat="false" ht="12.75" hidden="false" customHeight="false" outlineLevel="0" collapsed="false">
      <c r="A50" s="132"/>
      <c r="B50" s="132"/>
      <c r="C50" s="133"/>
      <c r="D50" s="133"/>
      <c r="E50" s="133"/>
      <c r="F50" s="133"/>
      <c r="G50" s="133"/>
      <c r="H50" s="133"/>
    </row>
    <row r="51" customFormat="false" ht="12.75" hidden="false" customHeight="false" outlineLevel="0" collapsed="false">
      <c r="A51" s="134"/>
      <c r="B51" s="134"/>
      <c r="C51" s="135"/>
      <c r="D51" s="135"/>
      <c r="E51" s="135"/>
      <c r="F51" s="135"/>
      <c r="G51" s="135"/>
      <c r="H51" s="135"/>
    </row>
    <row r="52" customFormat="false" ht="12.75" hidden="false" customHeight="false" outlineLevel="0" collapsed="false">
      <c r="A52" s="132"/>
      <c r="B52" s="132"/>
      <c r="C52" s="133"/>
      <c r="D52" s="133"/>
      <c r="E52" s="133"/>
      <c r="F52" s="133"/>
      <c r="G52" s="133"/>
      <c r="H52" s="133"/>
    </row>
    <row r="53" customFormat="false" ht="12.75" hidden="false" customHeight="false" outlineLevel="0" collapsed="false">
      <c r="A53" s="134"/>
      <c r="B53" s="134"/>
      <c r="C53" s="135"/>
      <c r="D53" s="135"/>
      <c r="E53" s="135"/>
      <c r="F53" s="135"/>
      <c r="G53" s="135"/>
      <c r="H53" s="135"/>
    </row>
    <row r="54" customFormat="false" ht="12.75" hidden="false" customHeight="false" outlineLevel="0" collapsed="false">
      <c r="A54" s="132"/>
      <c r="B54" s="132"/>
      <c r="C54" s="133"/>
      <c r="D54" s="133"/>
      <c r="E54" s="133"/>
      <c r="F54" s="133"/>
      <c r="G54" s="133"/>
      <c r="H54" s="133"/>
    </row>
    <row r="55" customFormat="false" ht="12.75" hidden="false" customHeight="false" outlineLevel="0" collapsed="false">
      <c r="A55" s="134"/>
      <c r="B55" s="134"/>
      <c r="C55" s="135"/>
      <c r="D55" s="135"/>
      <c r="E55" s="135"/>
      <c r="F55" s="135"/>
      <c r="G55" s="135"/>
      <c r="H55" s="135"/>
    </row>
    <row r="56" customFormat="false" ht="12.75" hidden="false" customHeight="false" outlineLevel="0" collapsed="false">
      <c r="A56" s="132"/>
      <c r="B56" s="132"/>
      <c r="C56" s="133"/>
      <c r="D56" s="133"/>
      <c r="E56" s="133"/>
      <c r="F56" s="133"/>
      <c r="G56" s="133"/>
      <c r="H56" s="133"/>
    </row>
    <row r="57" customFormat="false" ht="12.75" hidden="false" customHeight="false" outlineLevel="0" collapsed="false">
      <c r="A57" s="134"/>
      <c r="B57" s="134"/>
      <c r="C57" s="135"/>
      <c r="D57" s="135"/>
      <c r="E57" s="135"/>
      <c r="F57" s="135"/>
      <c r="G57" s="135"/>
      <c r="H57" s="135"/>
    </row>
    <row r="58" customFormat="false" ht="12.75" hidden="false" customHeight="false" outlineLevel="0" collapsed="false">
      <c r="A58" s="132"/>
      <c r="B58" s="132"/>
      <c r="C58" s="133"/>
      <c r="D58" s="133"/>
      <c r="E58" s="133"/>
      <c r="F58" s="133"/>
      <c r="G58" s="133"/>
      <c r="H58" s="133"/>
    </row>
    <row r="59" customFormat="false" ht="12.75" hidden="false" customHeight="false" outlineLevel="0" collapsed="false">
      <c r="A59" s="134"/>
      <c r="B59" s="134"/>
      <c r="C59" s="135"/>
      <c r="D59" s="135"/>
      <c r="E59" s="135"/>
      <c r="F59" s="135"/>
      <c r="G59" s="135"/>
      <c r="H59" s="135"/>
    </row>
    <row r="60" customFormat="false" ht="12.75" hidden="false" customHeight="false" outlineLevel="0" collapsed="false">
      <c r="A60" s="132"/>
      <c r="B60" s="132"/>
      <c r="C60" s="133"/>
      <c r="D60" s="133"/>
      <c r="E60" s="133"/>
      <c r="F60" s="133"/>
      <c r="G60" s="133"/>
      <c r="H60" s="133"/>
    </row>
    <row r="61" customFormat="false" ht="12.75" hidden="false" customHeight="false" outlineLevel="0" collapsed="false">
      <c r="A61" s="134"/>
      <c r="B61" s="134"/>
      <c r="C61" s="135"/>
      <c r="D61" s="135"/>
      <c r="E61" s="135"/>
      <c r="F61" s="135"/>
      <c r="G61" s="135"/>
      <c r="H61" s="135"/>
    </row>
    <row r="62" customFormat="false" ht="12.75" hidden="false" customHeight="false" outlineLevel="0" collapsed="false">
      <c r="A62" s="132"/>
      <c r="B62" s="132"/>
      <c r="C62" s="133"/>
      <c r="D62" s="133"/>
      <c r="E62" s="133"/>
      <c r="F62" s="133"/>
      <c r="G62" s="133"/>
      <c r="H62" s="133"/>
    </row>
    <row r="63" customFormat="false" ht="12.75" hidden="false" customHeight="false" outlineLevel="0" collapsed="false">
      <c r="A63" s="134"/>
      <c r="B63" s="134"/>
      <c r="C63" s="135"/>
      <c r="D63" s="135"/>
      <c r="E63" s="135"/>
      <c r="F63" s="135"/>
      <c r="G63" s="135"/>
      <c r="H63" s="135"/>
    </row>
    <row r="64" customFormat="false" ht="12.75" hidden="false" customHeight="false" outlineLevel="0" collapsed="false">
      <c r="A64" s="132"/>
      <c r="B64" s="132"/>
      <c r="C64" s="133"/>
      <c r="D64" s="133"/>
      <c r="E64" s="133"/>
      <c r="F64" s="133"/>
      <c r="G64" s="133"/>
      <c r="H64" s="133"/>
    </row>
    <row r="65" customFormat="false" ht="12.75" hidden="false" customHeight="false" outlineLevel="0" collapsed="false">
      <c r="A65" s="134"/>
      <c r="B65" s="134"/>
      <c r="C65" s="135"/>
      <c r="D65" s="135"/>
      <c r="E65" s="135"/>
      <c r="F65" s="135"/>
      <c r="G65" s="135"/>
      <c r="H65" s="135"/>
    </row>
    <row r="66" customFormat="false" ht="12.75" hidden="false" customHeight="false" outlineLevel="0" collapsed="false">
      <c r="A66" s="132"/>
      <c r="B66" s="132"/>
      <c r="C66" s="133"/>
      <c r="D66" s="133"/>
      <c r="E66" s="133"/>
      <c r="F66" s="133"/>
      <c r="G66" s="133"/>
      <c r="H66" s="133"/>
    </row>
    <row r="67" customFormat="false" ht="12.75" hidden="false" customHeight="false" outlineLevel="0" collapsed="false">
      <c r="A67" s="134"/>
      <c r="B67" s="134"/>
      <c r="C67" s="135"/>
      <c r="D67" s="135"/>
      <c r="E67" s="135"/>
      <c r="F67" s="135"/>
      <c r="G67" s="135"/>
      <c r="H67" s="135"/>
    </row>
    <row r="68" customFormat="false" ht="12.75" hidden="false" customHeight="false" outlineLevel="0" collapsed="false">
      <c r="A68" s="132"/>
      <c r="B68" s="132"/>
      <c r="C68" s="133"/>
      <c r="D68" s="133"/>
      <c r="E68" s="133"/>
      <c r="F68" s="133"/>
      <c r="G68" s="133"/>
      <c r="H68" s="133"/>
    </row>
    <row r="69" customFormat="false" ht="12.75" hidden="false" customHeight="false" outlineLevel="0" collapsed="false">
      <c r="A69" s="134"/>
      <c r="B69" s="134"/>
      <c r="C69" s="135"/>
      <c r="D69" s="135"/>
      <c r="E69" s="135"/>
      <c r="F69" s="135"/>
      <c r="G69" s="135"/>
      <c r="H69" s="135"/>
    </row>
    <row r="70" customFormat="false" ht="12.75" hidden="false" customHeight="false" outlineLevel="0" collapsed="false">
      <c r="A70" s="132"/>
      <c r="B70" s="132"/>
      <c r="C70" s="133"/>
      <c r="D70" s="133"/>
      <c r="E70" s="133"/>
      <c r="F70" s="133"/>
      <c r="G70" s="133"/>
      <c r="H70" s="133"/>
    </row>
    <row r="71" customFormat="false" ht="12.75" hidden="false" customHeight="false" outlineLevel="0" collapsed="false">
      <c r="A71" s="134"/>
      <c r="B71" s="134"/>
      <c r="C71" s="135"/>
      <c r="D71" s="135"/>
      <c r="E71" s="135"/>
      <c r="F71" s="135"/>
      <c r="G71" s="135"/>
      <c r="H71" s="135"/>
    </row>
    <row r="72" customFormat="false" ht="12.75" hidden="false" customHeight="false" outlineLevel="0" collapsed="false">
      <c r="A72" s="132"/>
      <c r="B72" s="132"/>
      <c r="C72" s="133"/>
      <c r="D72" s="133"/>
      <c r="E72" s="133"/>
      <c r="F72" s="133"/>
      <c r="G72" s="133"/>
      <c r="H72" s="133"/>
    </row>
    <row r="73" customFormat="false" ht="12.75" hidden="false" customHeight="false" outlineLevel="0" collapsed="false">
      <c r="A73" s="134"/>
      <c r="B73" s="134"/>
      <c r="C73" s="135"/>
      <c r="D73" s="135"/>
      <c r="E73" s="135"/>
      <c r="F73" s="135"/>
      <c r="G73" s="135"/>
      <c r="H73" s="135"/>
    </row>
    <row r="74" customFormat="false" ht="12.75" hidden="false" customHeight="false" outlineLevel="0" collapsed="false">
      <c r="A74" s="132"/>
      <c r="B74" s="132"/>
      <c r="C74" s="133"/>
      <c r="D74" s="133"/>
      <c r="E74" s="133"/>
      <c r="F74" s="133"/>
      <c r="G74" s="133"/>
      <c r="H74" s="133"/>
    </row>
    <row r="75" customFormat="false" ht="12.75" hidden="false" customHeight="false" outlineLevel="0" collapsed="false">
      <c r="A75" s="134"/>
      <c r="B75" s="134"/>
      <c r="C75" s="135"/>
      <c r="D75" s="135"/>
      <c r="E75" s="135"/>
      <c r="F75" s="135"/>
      <c r="G75" s="135"/>
      <c r="H75" s="135"/>
    </row>
  </sheetData>
  <mergeCells count="2">
    <mergeCell ref="C1:E1"/>
    <mergeCell ref="F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5" activeCellId="0" sqref="I35"/>
    </sheetView>
  </sheetViews>
  <sheetFormatPr defaultColWidth="10.6796875" defaultRowHeight="12.7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3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B23" activeCellId="0" sqref="B23"/>
    </sheetView>
  </sheetViews>
  <sheetFormatPr defaultColWidth="10.6796875" defaultRowHeight="12.75" zeroHeight="false" outlineLevelRow="0" outlineLevelCol="0"/>
  <cols>
    <col collapsed="false" customWidth="true" hidden="false" outlineLevel="0" max="1" min="1" style="0" width="19.14"/>
    <col collapsed="false" customWidth="true" hidden="false" outlineLevel="0" max="10" min="2" style="0" width="13.42"/>
  </cols>
  <sheetData>
    <row r="1" customFormat="false" ht="27.75" hidden="false" customHeight="true" outlineLevel="0" collapsed="false">
      <c r="D1" s="1" t="s">
        <v>137</v>
      </c>
      <c r="E1" s="1"/>
      <c r="F1" s="1"/>
    </row>
    <row r="2" customFormat="false" ht="7.5" hidden="false" customHeight="true" outlineLevel="0" collapsed="false"/>
    <row r="3" customFormat="false" ht="12.75" hidden="false" customHeight="false" outlineLevel="0" collapsed="false">
      <c r="D3" s="19" t="s">
        <v>31</v>
      </c>
      <c r="E3" s="19"/>
      <c r="F3" s="23" t="n">
        <f aca="false">Coordonnées!E7</f>
        <v>2026</v>
      </c>
    </row>
    <row r="4" customFormat="false" ht="12.75" hidden="false" customHeight="false" outlineLevel="0" collapsed="false">
      <c r="A4" s="40"/>
      <c r="B4" s="40"/>
      <c r="C4" s="40"/>
      <c r="D4" s="41" t="s">
        <v>33</v>
      </c>
      <c r="E4" s="41"/>
      <c r="F4" s="23" t="n">
        <f aca="false">Coordonnées!E6</f>
        <v>2024</v>
      </c>
      <c r="G4" s="40"/>
      <c r="H4" s="40"/>
      <c r="I4" s="40"/>
      <c r="J4" s="42"/>
    </row>
    <row r="5" customFormat="false" ht="8.25" hidden="false" customHeight="true" outlineLevel="0" collapsed="false">
      <c r="A5" s="40"/>
      <c r="B5" s="40"/>
      <c r="C5" s="40"/>
      <c r="D5" s="40"/>
      <c r="E5" s="40"/>
      <c r="F5" s="40"/>
      <c r="G5" s="40"/>
      <c r="H5" s="40"/>
      <c r="I5" s="40"/>
      <c r="J5" s="40"/>
    </row>
    <row r="6" customFormat="false" ht="12.75" hidden="false" customHeight="false" outlineLevel="0" collapsed="false">
      <c r="A6" s="43" t="s">
        <v>138</v>
      </c>
      <c r="B6" s="43"/>
      <c r="C6" s="43"/>
      <c r="D6" s="43"/>
      <c r="E6" s="43"/>
      <c r="F6" s="43"/>
      <c r="G6" s="43"/>
      <c r="H6" s="43"/>
      <c r="I6" s="43"/>
      <c r="J6" s="43"/>
    </row>
    <row r="7" customFormat="false" ht="12.75" hidden="false" customHeight="true" outlineLevel="0" collapsed="false">
      <c r="A7" s="40"/>
      <c r="B7" s="40"/>
      <c r="C7" s="40"/>
      <c r="D7" s="40"/>
      <c r="E7" s="40"/>
      <c r="F7" s="40"/>
      <c r="G7" s="40"/>
      <c r="H7" s="45" t="s">
        <v>35</v>
      </c>
      <c r="I7" s="46" t="s">
        <v>36</v>
      </c>
      <c r="J7" s="47" t="s">
        <v>51</v>
      </c>
    </row>
    <row r="8" customFormat="false" ht="12.75" hidden="false" customHeight="false" outlineLevel="0" collapsed="false">
      <c r="A8" s="40"/>
      <c r="B8" s="137" t="s">
        <v>38</v>
      </c>
      <c r="C8" s="137"/>
      <c r="D8" s="137"/>
      <c r="E8" s="137"/>
      <c r="F8" s="137"/>
      <c r="G8" s="137"/>
      <c r="H8" s="45"/>
      <c r="I8" s="46"/>
      <c r="J8" s="46"/>
    </row>
    <row r="9" customFormat="false" ht="12.75" hidden="false" customHeight="false" outlineLevel="0" collapsed="false">
      <c r="A9" s="40"/>
      <c r="B9" s="49" t="n">
        <f aca="false">C9-1</f>
        <v>2019</v>
      </c>
      <c r="C9" s="49" t="n">
        <f aca="false">D9-1</f>
        <v>2020</v>
      </c>
      <c r="D9" s="49" t="n">
        <f aca="false">E9-1</f>
        <v>2021</v>
      </c>
      <c r="E9" s="49" t="n">
        <f aca="false">F9-1</f>
        <v>2022</v>
      </c>
      <c r="F9" s="49" t="n">
        <f aca="false">G9-1</f>
        <v>2023</v>
      </c>
      <c r="G9" s="50" t="n">
        <f aca="false">F4</f>
        <v>2024</v>
      </c>
      <c r="H9" s="51" t="n">
        <f aca="false">F3-1</f>
        <v>2025</v>
      </c>
      <c r="I9" s="50" t="n">
        <f aca="false">F3</f>
        <v>2026</v>
      </c>
      <c r="J9" s="49"/>
      <c r="L9" s="138"/>
      <c r="M9" s="138"/>
      <c r="N9" s="138"/>
      <c r="O9" s="138"/>
    </row>
    <row r="10" customFormat="false" ht="12.75" hidden="false" customHeight="false" outlineLevel="0" collapsed="false">
      <c r="A10" s="52" t="s">
        <v>41</v>
      </c>
      <c r="B10" s="139" t="n">
        <v>0</v>
      </c>
      <c r="C10" s="140" t="n">
        <v>0</v>
      </c>
      <c r="D10" s="140" t="n">
        <v>0</v>
      </c>
      <c r="E10" s="140" t="n">
        <v>7894.18</v>
      </c>
      <c r="F10" s="140" t="n">
        <v>0</v>
      </c>
      <c r="G10" s="140" t="n">
        <v>46671.5</v>
      </c>
      <c r="H10" s="141" t="n">
        <v>0</v>
      </c>
      <c r="I10" s="140" t="n">
        <v>0</v>
      </c>
      <c r="J10" s="142" t="n">
        <f aca="false">I10-H10</f>
        <v>0</v>
      </c>
      <c r="L10" s="138"/>
      <c r="M10" s="138"/>
      <c r="N10" s="138"/>
      <c r="O10" s="138"/>
    </row>
    <row r="11" customFormat="false" ht="12.75" hidden="false" customHeight="false" outlineLevel="0" collapsed="false">
      <c r="A11" s="143" t="s">
        <v>139</v>
      </c>
      <c r="B11" s="139" t="n">
        <v>827464.73</v>
      </c>
      <c r="C11" s="140" t="n">
        <v>497999.22</v>
      </c>
      <c r="D11" s="140" t="n">
        <v>2692953.14</v>
      </c>
      <c r="E11" s="140" t="n">
        <v>651849.43</v>
      </c>
      <c r="F11" s="140" t="n">
        <v>568835.28</v>
      </c>
      <c r="G11" s="140" t="n">
        <v>2251292.33</v>
      </c>
      <c r="H11" s="141" t="n">
        <v>796250</v>
      </c>
      <c r="I11" s="140" t="n">
        <v>2468443</v>
      </c>
      <c r="J11" s="142" t="n">
        <f aca="false">I11-H11</f>
        <v>1672193</v>
      </c>
      <c r="L11" s="15"/>
      <c r="M11" s="15"/>
      <c r="N11" s="15"/>
      <c r="O11" s="15"/>
    </row>
    <row r="12" customFormat="false" ht="12.75" hidden="false" customHeight="false" outlineLevel="0" collapsed="false">
      <c r="A12" s="52" t="s">
        <v>42</v>
      </c>
      <c r="B12" s="139" t="n">
        <v>6048.39</v>
      </c>
      <c r="C12" s="140" t="n">
        <v>14210.21</v>
      </c>
      <c r="D12" s="140" t="n">
        <v>12859.22</v>
      </c>
      <c r="E12" s="140" t="n">
        <v>12859.22</v>
      </c>
      <c r="F12" s="140" t="n">
        <v>388509.07</v>
      </c>
      <c r="G12" s="140" t="n">
        <v>13271.69</v>
      </c>
      <c r="H12" s="141" t="n">
        <v>44180.13</v>
      </c>
      <c r="I12" s="140" t="n">
        <v>45081.14</v>
      </c>
      <c r="J12" s="142" t="n">
        <f aca="false">I12-H12</f>
        <v>901.010000000002</v>
      </c>
      <c r="L12" s="15"/>
      <c r="M12" s="15"/>
      <c r="N12" s="15"/>
      <c r="O12" s="15"/>
    </row>
    <row r="13" customFormat="false" ht="12.75" hidden="false" customHeight="false" outlineLevel="0" collapsed="false">
      <c r="A13" s="52" t="s">
        <v>43</v>
      </c>
      <c r="B13" s="139" t="n">
        <v>0</v>
      </c>
      <c r="C13" s="140" t="n">
        <v>0</v>
      </c>
      <c r="D13" s="140" t="n">
        <v>0</v>
      </c>
      <c r="E13" s="140" t="n">
        <v>0</v>
      </c>
      <c r="F13" s="140" t="n">
        <v>0</v>
      </c>
      <c r="G13" s="140" t="n">
        <v>0</v>
      </c>
      <c r="H13" s="141" t="n">
        <v>0</v>
      </c>
      <c r="I13" s="140" t="n">
        <v>0</v>
      </c>
      <c r="J13" s="142" t="n">
        <f aca="false">I13-H13</f>
        <v>0</v>
      </c>
      <c r="L13" s="15"/>
      <c r="M13" s="15"/>
      <c r="N13" s="15"/>
      <c r="O13" s="15"/>
    </row>
    <row r="14" customFormat="false" ht="13.5" hidden="false" customHeight="false" outlineLevel="0" collapsed="false">
      <c r="A14" s="52"/>
      <c r="B14" s="144"/>
      <c r="C14" s="145"/>
      <c r="D14" s="145"/>
      <c r="E14" s="145"/>
      <c r="F14" s="145"/>
      <c r="G14" s="145"/>
      <c r="H14" s="146"/>
      <c r="I14" s="145"/>
      <c r="J14" s="142" t="n">
        <f aca="false">I14-H14</f>
        <v>0</v>
      </c>
      <c r="L14" s="15"/>
      <c r="M14" s="15"/>
      <c r="N14" s="15"/>
      <c r="O14" s="15"/>
    </row>
    <row r="15" customFormat="false" ht="13.5" hidden="false" customHeight="false" outlineLevel="0" collapsed="false">
      <c r="A15" s="104" t="s">
        <v>44</v>
      </c>
      <c r="B15" s="147" t="n">
        <f aca="false">SUM(B10:B14)</f>
        <v>833513.12</v>
      </c>
      <c r="C15" s="62" t="n">
        <f aca="false">SUM(C10:C14)</f>
        <v>512209.43</v>
      </c>
      <c r="D15" s="62" t="n">
        <f aca="false">SUM(D10:D14)</f>
        <v>2705812.36</v>
      </c>
      <c r="E15" s="62" t="n">
        <f aca="false">SUM(E10:E14)</f>
        <v>672602.83</v>
      </c>
      <c r="F15" s="62" t="n">
        <f aca="false">SUM(F10:F14)</f>
        <v>957344.35</v>
      </c>
      <c r="G15" s="62" t="n">
        <f aca="false">SUM(G10:G14)</f>
        <v>2311235.52</v>
      </c>
      <c r="H15" s="62" t="n">
        <f aca="false">SUM(H10:H14)</f>
        <v>840430.13</v>
      </c>
      <c r="I15" s="62" t="n">
        <f aca="false">SUM(I10:I14)</f>
        <v>2513524.14</v>
      </c>
      <c r="J15" s="142" t="n">
        <f aca="false">I15-H15</f>
        <v>1673094.01</v>
      </c>
      <c r="L15" s="15"/>
      <c r="M15" s="15"/>
      <c r="N15" s="15"/>
      <c r="O15" s="15"/>
    </row>
    <row r="16" customFormat="false" ht="12.75" hidden="false" customHeight="false" outlineLevel="0" collapsed="false">
      <c r="A16" s="52" t="s">
        <v>45</v>
      </c>
      <c r="B16" s="148" t="n">
        <v>1962296.81</v>
      </c>
      <c r="C16" s="149" t="n">
        <v>1992329.32</v>
      </c>
      <c r="D16" s="149" t="n">
        <v>992172.94</v>
      </c>
      <c r="E16" s="149" t="n">
        <v>3321917.9</v>
      </c>
      <c r="F16" s="149" t="n">
        <v>2713853.07</v>
      </c>
      <c r="G16" s="149" t="n">
        <v>2736935.78</v>
      </c>
      <c r="H16" s="150" t="n">
        <v>34000</v>
      </c>
      <c r="I16" s="149" t="n">
        <v>25000</v>
      </c>
      <c r="J16" s="142" t="n">
        <f aca="false">I16-H16</f>
        <v>-9000</v>
      </c>
      <c r="L16" s="15"/>
      <c r="M16" s="15"/>
      <c r="N16" s="15"/>
      <c r="O16" s="15"/>
    </row>
    <row r="17" customFormat="false" ht="12.75" hidden="false" customHeight="false" outlineLevel="0" collapsed="false">
      <c r="A17" s="52" t="s">
        <v>43</v>
      </c>
      <c r="B17" s="151" t="n">
        <v>30000</v>
      </c>
      <c r="C17" s="152" t="n">
        <v>377639.02</v>
      </c>
      <c r="D17" s="152" t="n">
        <v>0</v>
      </c>
      <c r="E17" s="152" t="n">
        <v>479978.07</v>
      </c>
      <c r="F17" s="152" t="n">
        <v>0</v>
      </c>
      <c r="G17" s="152" t="n">
        <v>411202.29</v>
      </c>
      <c r="H17" s="153" t="n">
        <v>115000</v>
      </c>
      <c r="I17" s="152" t="n">
        <v>815558.42</v>
      </c>
      <c r="J17" s="142" t="n">
        <f aca="false">I17-H17</f>
        <v>700558.42</v>
      </c>
      <c r="L17" s="15"/>
      <c r="M17" s="15"/>
      <c r="N17" s="15"/>
      <c r="O17" s="15"/>
    </row>
    <row r="18" customFormat="false" ht="12.75" hidden="false" customHeight="false" outlineLevel="0" collapsed="false">
      <c r="A18" s="154" t="s">
        <v>46</v>
      </c>
      <c r="B18" s="155" t="n">
        <f aca="false">SUM(B15:B17)</f>
        <v>2825809.93</v>
      </c>
      <c r="C18" s="155" t="n">
        <f aca="false">SUM(C15:C17)</f>
        <v>2882177.77</v>
      </c>
      <c r="D18" s="155" t="n">
        <f aca="false">SUM(D15:D17)</f>
        <v>3697985.3</v>
      </c>
      <c r="E18" s="155" t="n">
        <f aca="false">SUM(E15:E17)</f>
        <v>4474498.8</v>
      </c>
      <c r="F18" s="155" t="n">
        <f aca="false">SUM(F15:F17)</f>
        <v>3671197.42</v>
      </c>
      <c r="G18" s="155" t="n">
        <f aca="false">SUM(G15:G17)</f>
        <v>5459373.59</v>
      </c>
      <c r="H18" s="155" t="n">
        <f aca="false">SUM(H15:H17)</f>
        <v>989430.13</v>
      </c>
      <c r="I18" s="155" t="n">
        <f aca="false">SUM(I15:I17)</f>
        <v>3354082.56</v>
      </c>
      <c r="J18" s="142" t="n">
        <f aca="false">I18-H18</f>
        <v>2364652.43</v>
      </c>
      <c r="L18" s="15"/>
      <c r="M18" s="15"/>
      <c r="N18" s="15"/>
      <c r="O18" s="15"/>
    </row>
    <row r="19" customFormat="false" ht="12.75" hidden="false" customHeight="false" outlineLevel="0" collapsed="false">
      <c r="A19" s="70"/>
      <c r="B19" s="71"/>
      <c r="C19" s="71"/>
      <c r="D19" s="71"/>
      <c r="E19" s="71"/>
      <c r="F19" s="71"/>
      <c r="G19" s="71"/>
      <c r="H19" s="72"/>
      <c r="I19" s="71"/>
      <c r="J19" s="71" t="n">
        <v>0</v>
      </c>
      <c r="L19" s="15"/>
      <c r="M19" s="15"/>
      <c r="N19" s="15"/>
      <c r="O19" s="15"/>
    </row>
    <row r="20" customFormat="false" ht="12.75" hidden="false" customHeight="false" outlineLevel="0" collapsed="false">
      <c r="A20" s="73"/>
      <c r="B20" s="74"/>
      <c r="C20" s="74"/>
      <c r="D20" s="74"/>
      <c r="E20" s="74"/>
      <c r="F20" s="74"/>
      <c r="G20" s="74"/>
      <c r="H20" s="74"/>
      <c r="I20" s="74"/>
      <c r="J20" s="74"/>
      <c r="L20" s="15"/>
      <c r="M20" s="15"/>
      <c r="N20" s="15"/>
      <c r="O20" s="15"/>
    </row>
    <row r="21" customFormat="false" ht="12.75" hidden="false" customHeight="false" outlineLevel="0" collapsed="false">
      <c r="A21" s="75" t="s">
        <v>140</v>
      </c>
      <c r="B21" s="75"/>
      <c r="C21" s="75"/>
      <c r="D21" s="75"/>
      <c r="E21" s="75"/>
      <c r="F21" s="75"/>
      <c r="G21" s="75"/>
      <c r="H21" s="75"/>
      <c r="I21" s="75"/>
      <c r="J21" s="75"/>
      <c r="L21" s="15"/>
      <c r="M21" s="15"/>
      <c r="N21" s="15"/>
      <c r="O21" s="15"/>
    </row>
    <row r="22" customFormat="false" ht="12.75" hidden="false" customHeight="true" outlineLevel="0" collapsed="false">
      <c r="A22" s="40"/>
      <c r="B22" s="40"/>
      <c r="C22" s="40"/>
      <c r="D22" s="40"/>
      <c r="E22" s="40"/>
      <c r="F22" s="40"/>
      <c r="G22" s="40"/>
      <c r="H22" s="45" t="s">
        <v>35</v>
      </c>
      <c r="I22" s="46" t="s">
        <v>36</v>
      </c>
      <c r="J22" s="47" t="s">
        <v>51</v>
      </c>
      <c r="L22" s="15"/>
      <c r="M22" s="15"/>
      <c r="N22" s="15"/>
      <c r="O22" s="15"/>
    </row>
    <row r="23" customFormat="false" ht="12.75" hidden="false" customHeight="true" outlineLevel="0" collapsed="false">
      <c r="A23" s="40"/>
      <c r="B23" s="137" t="s">
        <v>38</v>
      </c>
      <c r="C23" s="137"/>
      <c r="D23" s="137"/>
      <c r="E23" s="137"/>
      <c r="F23" s="137"/>
      <c r="G23" s="137"/>
      <c r="H23" s="45"/>
      <c r="I23" s="46"/>
      <c r="J23" s="46"/>
      <c r="L23" s="15"/>
      <c r="M23" s="15"/>
      <c r="N23" s="15"/>
      <c r="O23" s="15"/>
    </row>
    <row r="24" customFormat="false" ht="12.75" hidden="false" customHeight="false" outlineLevel="0" collapsed="false">
      <c r="A24" s="40"/>
      <c r="B24" s="49" t="n">
        <f aca="false">B9</f>
        <v>2019</v>
      </c>
      <c r="C24" s="49" t="n">
        <f aca="false">C9</f>
        <v>2020</v>
      </c>
      <c r="D24" s="49" t="n">
        <f aca="false">D9</f>
        <v>2021</v>
      </c>
      <c r="E24" s="49" t="n">
        <f aca="false">E9</f>
        <v>2022</v>
      </c>
      <c r="F24" s="49" t="n">
        <f aca="false">F9</f>
        <v>2023</v>
      </c>
      <c r="G24" s="50" t="n">
        <f aca="false">G9</f>
        <v>2024</v>
      </c>
      <c r="H24" s="51" t="n">
        <f aca="false">H9</f>
        <v>2025</v>
      </c>
      <c r="I24" s="50" t="n">
        <f aca="false">I9</f>
        <v>2026</v>
      </c>
      <c r="J24" s="49"/>
      <c r="L24" s="138"/>
      <c r="M24" s="138"/>
      <c r="N24" s="138"/>
      <c r="O24" s="138"/>
    </row>
    <row r="25" customFormat="false" ht="12.75" hidden="false" customHeight="false" outlineLevel="0" collapsed="false">
      <c r="A25" s="52" t="s">
        <v>41</v>
      </c>
      <c r="B25" s="80" t="n">
        <v>166489.32</v>
      </c>
      <c r="C25" s="81" t="n">
        <v>294138.57</v>
      </c>
      <c r="D25" s="81" t="n">
        <v>1090518.05</v>
      </c>
      <c r="E25" s="81" t="n">
        <v>256722.48</v>
      </c>
      <c r="F25" s="81" t="n">
        <v>691630.24</v>
      </c>
      <c r="G25" s="81" t="n">
        <v>830836.76</v>
      </c>
      <c r="H25" s="82" t="n">
        <v>50000</v>
      </c>
      <c r="I25" s="81" t="n">
        <v>1475913.5</v>
      </c>
      <c r="J25" s="142" t="n">
        <f aca="false">I25-H25</f>
        <v>1425913.5</v>
      </c>
      <c r="L25" s="138"/>
      <c r="M25" s="138"/>
      <c r="N25" s="138"/>
      <c r="O25" s="138"/>
    </row>
    <row r="26" customFormat="false" ht="12.75" hidden="false" customHeight="false" outlineLevel="0" collapsed="false">
      <c r="A26" s="143" t="s">
        <v>139</v>
      </c>
      <c r="B26" s="80" t="n">
        <v>3000</v>
      </c>
      <c r="C26" s="81" t="n">
        <v>15709.06</v>
      </c>
      <c r="D26" s="81" t="n">
        <v>5209.66</v>
      </c>
      <c r="E26" s="81" t="n">
        <v>0</v>
      </c>
      <c r="F26" s="81" t="n">
        <v>0</v>
      </c>
      <c r="G26" s="81" t="n">
        <v>9120.89</v>
      </c>
      <c r="H26" s="82" t="n">
        <v>115000</v>
      </c>
      <c r="I26" s="81" t="n">
        <v>110000</v>
      </c>
      <c r="J26" s="142" t="n">
        <f aca="false">I26-H26</f>
        <v>-5000</v>
      </c>
      <c r="L26" s="15"/>
      <c r="M26" s="15"/>
      <c r="N26" s="15"/>
      <c r="O26" s="15"/>
    </row>
    <row r="27" customFormat="false" ht="12.75" hidden="false" customHeight="false" outlineLevel="0" collapsed="false">
      <c r="A27" s="52" t="s">
        <v>42</v>
      </c>
      <c r="B27" s="80" t="n">
        <v>749994.79</v>
      </c>
      <c r="C27" s="81" t="n">
        <v>149083.79</v>
      </c>
      <c r="D27" s="81" t="n">
        <v>1175112.54</v>
      </c>
      <c r="E27" s="81" t="n">
        <v>404962.12</v>
      </c>
      <c r="F27" s="81" t="n">
        <v>310169.66</v>
      </c>
      <c r="G27" s="81" t="n">
        <v>3077860.29</v>
      </c>
      <c r="H27" s="82" t="n">
        <v>455000</v>
      </c>
      <c r="I27" s="81" t="n">
        <v>379000</v>
      </c>
      <c r="J27" s="142" t="n">
        <f aca="false">I27-H27</f>
        <v>-76000</v>
      </c>
      <c r="L27" s="15"/>
      <c r="M27" s="15"/>
      <c r="N27" s="15"/>
      <c r="O27" s="15"/>
    </row>
    <row r="28" customFormat="false" ht="12.8" hidden="false" customHeight="false" outlineLevel="0" collapsed="false">
      <c r="A28" s="52" t="s">
        <v>43</v>
      </c>
      <c r="B28" s="84" t="n">
        <v>0</v>
      </c>
      <c r="C28" s="85" t="n">
        <v>0</v>
      </c>
      <c r="D28" s="85" t="n">
        <v>0</v>
      </c>
      <c r="E28" s="85" t="n">
        <v>0</v>
      </c>
      <c r="F28" s="85" t="n">
        <v>0</v>
      </c>
      <c r="G28" s="85" t="n">
        <v>0</v>
      </c>
      <c r="H28" s="82" t="n">
        <v>0</v>
      </c>
      <c r="I28" s="85" t="n">
        <v>0</v>
      </c>
      <c r="J28" s="142" t="n">
        <f aca="false">I28-H28</f>
        <v>0</v>
      </c>
    </row>
    <row r="29" customFormat="false" ht="13.5" hidden="false" customHeight="false" outlineLevel="0" collapsed="false">
      <c r="A29" s="104" t="s">
        <v>44</v>
      </c>
      <c r="B29" s="88" t="n">
        <f aca="false">SUM(B25:B28)</f>
        <v>919484.11</v>
      </c>
      <c r="C29" s="88" t="n">
        <f aca="false">SUM(C25:C28)</f>
        <v>458931.42</v>
      </c>
      <c r="D29" s="88" t="n">
        <f aca="false">SUM(D25:D28)</f>
        <v>2270840.25</v>
      </c>
      <c r="E29" s="88" t="n">
        <f aca="false">SUM(E25:E28)</f>
        <v>661684.6</v>
      </c>
      <c r="F29" s="88" t="n">
        <f aca="false">SUM(F25:F28)</f>
        <v>1001799.9</v>
      </c>
      <c r="G29" s="88" t="n">
        <f aca="false">SUM(G25:G28)</f>
        <v>3917817.94</v>
      </c>
      <c r="H29" s="88" t="n">
        <f aca="false">SUM(H25:H28)</f>
        <v>620000</v>
      </c>
      <c r="I29" s="88" t="n">
        <f aca="false">SUM(I25:I28)</f>
        <v>1964913.5</v>
      </c>
      <c r="J29" s="142" t="n">
        <f aca="false">I29-H29</f>
        <v>1344913.5</v>
      </c>
    </row>
    <row r="30" customFormat="false" ht="12.75" hidden="false" customHeight="false" outlineLevel="0" collapsed="false">
      <c r="A30" s="52" t="s">
        <v>45</v>
      </c>
      <c r="B30" s="90" t="n">
        <v>2023025.71</v>
      </c>
      <c r="C30" s="91" t="n">
        <v>2264842.08</v>
      </c>
      <c r="D30" s="91" t="n">
        <v>1135671.13</v>
      </c>
      <c r="E30" s="91" t="n">
        <v>2675042.52</v>
      </c>
      <c r="F30" s="91" t="n">
        <v>2303887</v>
      </c>
      <c r="G30" s="91" t="n">
        <v>1819900.79</v>
      </c>
      <c r="H30" s="92" t="n">
        <v>347782.41</v>
      </c>
      <c r="I30" s="91" t="n">
        <v>636091.74</v>
      </c>
      <c r="J30" s="142" t="n">
        <f aca="false">I30-H30</f>
        <v>288309.33</v>
      </c>
    </row>
    <row r="31" customFormat="false" ht="12.75" hidden="false" customHeight="false" outlineLevel="0" collapsed="false">
      <c r="A31" s="52" t="s">
        <v>43</v>
      </c>
      <c r="B31" s="84" t="n">
        <v>438392.73</v>
      </c>
      <c r="C31" s="85" t="n">
        <v>266730.63</v>
      </c>
      <c r="D31" s="85" t="n">
        <v>12859.22</v>
      </c>
      <c r="E31" s="85" t="n">
        <v>947004.42</v>
      </c>
      <c r="F31" s="85" t="n">
        <v>286074.44</v>
      </c>
      <c r="G31" s="85" t="n">
        <v>696959.6</v>
      </c>
      <c r="H31" s="94" t="n">
        <v>369430.13</v>
      </c>
      <c r="I31" s="85" t="n">
        <v>1030524.14</v>
      </c>
      <c r="J31" s="142" t="n">
        <f aca="false">I31-H31</f>
        <v>661094.01</v>
      </c>
    </row>
    <row r="32" customFormat="false" ht="12.75" hidden="false" customHeight="false" outlineLevel="0" collapsed="false">
      <c r="A32" s="154" t="s">
        <v>46</v>
      </c>
      <c r="B32" s="155" t="n">
        <f aca="false">SUM(B29:B31)</f>
        <v>3380902.55</v>
      </c>
      <c r="C32" s="155" t="n">
        <f aca="false">SUM(C29:C31)</f>
        <v>2990504.13</v>
      </c>
      <c r="D32" s="155" t="n">
        <f aca="false">SUM(D29:D31)</f>
        <v>3419370.6</v>
      </c>
      <c r="E32" s="155" t="n">
        <f aca="false">SUM(E29:E31)</f>
        <v>4283731.54</v>
      </c>
      <c r="F32" s="155" t="n">
        <f aca="false">SUM(F29:F31)</f>
        <v>3591761.34</v>
      </c>
      <c r="G32" s="155" t="n">
        <f aca="false">SUM(G29:G31)</f>
        <v>6434678.33</v>
      </c>
      <c r="H32" s="155" t="n">
        <f aca="false">SUM(H29:H31)</f>
        <v>1337212.54</v>
      </c>
      <c r="I32" s="155" t="n">
        <f aca="false">SUM(I29:I31)</f>
        <v>3631529.38</v>
      </c>
      <c r="J32" s="142" t="n">
        <f aca="false">I32-H32</f>
        <v>2294316.84</v>
      </c>
    </row>
    <row r="33" customFormat="false" ht="10.5" hidden="false" customHeight="true" outlineLevel="0" collapsed="false">
      <c r="A33" s="70"/>
      <c r="B33" s="71"/>
      <c r="C33" s="71"/>
      <c r="D33" s="71"/>
      <c r="E33" s="71"/>
      <c r="F33" s="71"/>
      <c r="G33" s="71"/>
      <c r="H33" s="72"/>
      <c r="I33" s="71"/>
      <c r="J33" s="71"/>
    </row>
    <row r="34" customFormat="false" ht="10.5" hidden="false" customHeight="true" outlineLevel="0" collapsed="false">
      <c r="A34" s="73"/>
      <c r="B34" s="74"/>
      <c r="C34" s="74"/>
      <c r="D34" s="74"/>
      <c r="E34" s="74"/>
      <c r="F34" s="74"/>
      <c r="G34" s="74"/>
      <c r="H34" s="74"/>
      <c r="I34" s="74"/>
      <c r="J34" s="74"/>
    </row>
    <row r="35" customFormat="false" ht="10.5" hidden="false" customHeight="true" outlineLevel="0" collapsed="false"/>
    <row r="36" customFormat="false" ht="10.5" hidden="false" customHeight="true" outlineLevel="0" collapsed="false">
      <c r="A36" s="95" t="s">
        <v>50</v>
      </c>
      <c r="B36" s="49" t="n">
        <f aca="false">B9</f>
        <v>2019</v>
      </c>
      <c r="C36" s="49" t="n">
        <f aca="false">C9</f>
        <v>2020</v>
      </c>
      <c r="D36" s="49" t="n">
        <f aca="false">D9</f>
        <v>2021</v>
      </c>
      <c r="E36" s="49" t="n">
        <f aca="false">E9</f>
        <v>2022</v>
      </c>
      <c r="F36" s="49" t="n">
        <f aca="false">F9</f>
        <v>2023</v>
      </c>
      <c r="G36" s="49" t="n">
        <f aca="false">G9</f>
        <v>2024</v>
      </c>
      <c r="H36" s="156" t="n">
        <f aca="false">H9</f>
        <v>2025</v>
      </c>
      <c r="I36" s="49" t="n">
        <f aca="false">I9</f>
        <v>2026</v>
      </c>
      <c r="J36" s="49" t="s">
        <v>51</v>
      </c>
    </row>
    <row r="37" customFormat="false" ht="10.5" hidden="false" customHeight="true" outlineLevel="0" collapsed="false">
      <c r="A37" s="95" t="s">
        <v>52</v>
      </c>
      <c r="B37" s="98" t="n">
        <f aca="false">B29-B15</f>
        <v>85970.9900000001</v>
      </c>
      <c r="C37" s="98" t="n">
        <f aca="false">C29-C15</f>
        <v>-53278.01</v>
      </c>
      <c r="D37" s="98" t="n">
        <f aca="false">D29-D15</f>
        <v>-434972.11</v>
      </c>
      <c r="E37" s="98" t="n">
        <f aca="false">E29-E15</f>
        <v>-10918.2300000001</v>
      </c>
      <c r="F37" s="98" t="n">
        <f aca="false">F29-F15</f>
        <v>44455.5499999998</v>
      </c>
      <c r="G37" s="98" t="n">
        <f aca="false">G29-G15</f>
        <v>1606582.42</v>
      </c>
      <c r="H37" s="98" t="n">
        <f aca="false">H29-H15</f>
        <v>-220430.13</v>
      </c>
      <c r="I37" s="98" t="n">
        <f aca="false">I29-I15</f>
        <v>-548610.64</v>
      </c>
      <c r="J37" s="142" t="n">
        <f aca="false">I37-H37</f>
        <v>-328180.51</v>
      </c>
    </row>
    <row r="38" customFormat="false" ht="10.5" hidden="false" customHeight="true" outlineLevel="0" collapsed="false">
      <c r="A38" s="95" t="s">
        <v>53</v>
      </c>
      <c r="B38" s="157" t="n">
        <f aca="false">B32-B18</f>
        <v>555092.62</v>
      </c>
      <c r="C38" s="157" t="n">
        <f aca="false">C32-C18</f>
        <v>108326.36</v>
      </c>
      <c r="D38" s="157" t="n">
        <f aca="false">D32-D18</f>
        <v>-278614.7</v>
      </c>
      <c r="E38" s="157" t="n">
        <f aca="false">E32-E18</f>
        <v>-190767.26</v>
      </c>
      <c r="F38" s="157" t="n">
        <f aca="false">F32-F18</f>
        <v>-79436.0800000001</v>
      </c>
      <c r="G38" s="157" t="n">
        <f aca="false">G32-G18</f>
        <v>975304.74</v>
      </c>
      <c r="H38" s="158" t="n">
        <f aca="false">H32-H18</f>
        <v>347782.41</v>
      </c>
      <c r="I38" s="159" t="n">
        <f aca="false">I32-I18</f>
        <v>277446.82</v>
      </c>
      <c r="J38" s="142" t="n">
        <f aca="false">I38-H38</f>
        <v>-70335.5900000002</v>
      </c>
    </row>
    <row r="39" customFormat="false" ht="10.5" hidden="false" customHeight="true" outlineLevel="0" collapsed="false"/>
    <row r="40" customFormat="false" ht="10.5" hidden="false" customHeight="true" outlineLevel="0" collapsed="false">
      <c r="A40" s="102"/>
      <c r="B40" s="102"/>
      <c r="C40" s="102"/>
      <c r="D40" s="102"/>
      <c r="E40" s="102"/>
      <c r="F40" s="102"/>
      <c r="G40" s="102"/>
      <c r="H40" s="102"/>
      <c r="I40" s="102"/>
      <c r="J40" s="102"/>
    </row>
    <row r="41" customFormat="false" ht="10.5" hidden="false" customHeight="true" outlineLevel="0" collapsed="false">
      <c r="B41" s="0" t="s">
        <v>54</v>
      </c>
    </row>
    <row r="42" customFormat="false" ht="10.5" hidden="false" customHeight="true" outlineLevel="0" collapsed="false">
      <c r="A42" s="1" t="s">
        <v>141</v>
      </c>
    </row>
    <row r="43" customFormat="false" ht="25.5" hidden="false" customHeight="true" outlineLevel="0" collapsed="false">
      <c r="B43" s="46" t="s">
        <v>56</v>
      </c>
      <c r="C43" s="46" t="s">
        <v>57</v>
      </c>
      <c r="D43" s="46" t="s">
        <v>58</v>
      </c>
      <c r="E43" s="46" t="s">
        <v>59</v>
      </c>
      <c r="F43" s="40"/>
      <c r="G43" s="40"/>
      <c r="H43" s="40"/>
    </row>
    <row r="44" customFormat="false" ht="10.5" hidden="false" customHeight="true" outlineLevel="0" collapsed="false">
      <c r="A44" s="52" t="s">
        <v>41</v>
      </c>
      <c r="B44" s="103" t="n">
        <f aca="false">I10-H10</f>
        <v>0</v>
      </c>
      <c r="C44" s="103" t="n">
        <f aca="false">IF($J$4=0,0,J10-I10)</f>
        <v>0</v>
      </c>
      <c r="D44" s="103" t="n">
        <f aca="false">I10-G10</f>
        <v>-46671.5</v>
      </c>
      <c r="E44" s="103" t="n">
        <f aca="false">IF($J$4=0,0,J10-G10)</f>
        <v>0</v>
      </c>
    </row>
    <row r="45" customFormat="false" ht="10.5" hidden="false" customHeight="true" outlineLevel="0" collapsed="false">
      <c r="A45" s="143" t="s">
        <v>139</v>
      </c>
      <c r="B45" s="103" t="n">
        <f aca="false">I11-H11</f>
        <v>1672193</v>
      </c>
      <c r="C45" s="103" t="n">
        <f aca="false">IF($J$4=0,0,J11-I11)</f>
        <v>0</v>
      </c>
      <c r="D45" s="103" t="n">
        <f aca="false">I11-G11</f>
        <v>217150.67</v>
      </c>
      <c r="E45" s="103" t="n">
        <f aca="false">IF($J$4=0,0,J11-G11)</f>
        <v>0</v>
      </c>
    </row>
    <row r="46" customFormat="false" ht="10.5" hidden="false" customHeight="true" outlineLevel="0" collapsed="false">
      <c r="A46" s="52" t="s">
        <v>42</v>
      </c>
      <c r="B46" s="103" t="n">
        <f aca="false">I12-H12</f>
        <v>901.010000000002</v>
      </c>
      <c r="C46" s="103" t="n">
        <f aca="false">IF($J$4=0,0,J12-I12)</f>
        <v>0</v>
      </c>
      <c r="D46" s="103" t="n">
        <f aca="false">I12-G12</f>
        <v>31809.45</v>
      </c>
      <c r="E46" s="103" t="n">
        <f aca="false">IF($J$4=0,0,J12-G12)</f>
        <v>0</v>
      </c>
    </row>
    <row r="47" customFormat="false" ht="10.5" hidden="false" customHeight="true" outlineLevel="0" collapsed="false">
      <c r="A47" s="52" t="s">
        <v>43</v>
      </c>
      <c r="B47" s="103" t="n">
        <f aca="false">I13-H13</f>
        <v>0</v>
      </c>
      <c r="C47" s="103" t="n">
        <f aca="false">IF($J$4=0,0,J13-I13)</f>
        <v>0</v>
      </c>
      <c r="D47" s="103" t="n">
        <f aca="false">I13-G13</f>
        <v>0</v>
      </c>
      <c r="E47" s="103" t="n">
        <f aca="false">IF($J$4=0,0,J13-G13)</f>
        <v>0</v>
      </c>
    </row>
    <row r="48" customFormat="false" ht="12.75" hidden="false" customHeight="false" outlineLevel="0" collapsed="false">
      <c r="A48" s="52"/>
      <c r="B48" s="103" t="n">
        <f aca="false">I14-H14</f>
        <v>0</v>
      </c>
      <c r="C48" s="103" t="n">
        <f aca="false">IF($J$4=0,0,J14-I14)</f>
        <v>0</v>
      </c>
      <c r="D48" s="103" t="n">
        <f aca="false">I14-G14</f>
        <v>0</v>
      </c>
      <c r="E48" s="103" t="n">
        <f aca="false">IF($J$4=0,0,J14-G14)</f>
        <v>0</v>
      </c>
    </row>
    <row r="49" customFormat="false" ht="12.75" hidden="false" customHeight="false" outlineLevel="0" collapsed="false">
      <c r="A49" s="104" t="s">
        <v>44</v>
      </c>
      <c r="B49" s="103" t="n">
        <f aca="false">I15-H15</f>
        <v>1673094.01</v>
      </c>
      <c r="C49" s="103" t="n">
        <f aca="false">IF($J$4=0,0,J15-I15)</f>
        <v>0</v>
      </c>
      <c r="D49" s="103" t="n">
        <f aca="false">I15-G15</f>
        <v>202288.62</v>
      </c>
      <c r="E49" s="103" t="n">
        <f aca="false">IF($J$4=0,0,J15-G15)</f>
        <v>0</v>
      </c>
    </row>
    <row r="50" customFormat="false" ht="12.75" hidden="false" customHeight="false" outlineLevel="0" collapsed="false">
      <c r="A50" s="52" t="s">
        <v>45</v>
      </c>
      <c r="B50" s="103" t="n">
        <f aca="false">I16-H16</f>
        <v>-9000</v>
      </c>
      <c r="C50" s="103" t="n">
        <f aca="false">IF($J$4=0,0,J16-I16)</f>
        <v>0</v>
      </c>
      <c r="D50" s="103" t="n">
        <f aca="false">I16-G16</f>
        <v>-2711935.78</v>
      </c>
      <c r="E50" s="103" t="n">
        <f aca="false">IF($J$4=0,0,J16-G16)</f>
        <v>0</v>
      </c>
    </row>
    <row r="51" customFormat="false" ht="12.75" hidden="false" customHeight="false" outlineLevel="0" collapsed="false">
      <c r="A51" s="52" t="s">
        <v>43</v>
      </c>
      <c r="B51" s="103" t="n">
        <f aca="false">I17-H17</f>
        <v>700558.42</v>
      </c>
      <c r="C51" s="103" t="n">
        <f aca="false">IF($J$4=0,0,J17-I17)</f>
        <v>0</v>
      </c>
      <c r="D51" s="103" t="n">
        <f aca="false">I17-G17</f>
        <v>404356.13</v>
      </c>
      <c r="E51" s="103" t="n">
        <f aca="false">IF($J$4=0,0,J17-G17)</f>
        <v>0</v>
      </c>
    </row>
    <row r="52" customFormat="false" ht="12.75" hidden="false" customHeight="false" outlineLevel="0" collapsed="false">
      <c r="A52" s="105" t="s">
        <v>46</v>
      </c>
      <c r="B52" s="103" t="n">
        <f aca="false">I18-H18</f>
        <v>2364652.43</v>
      </c>
      <c r="C52" s="103" t="n">
        <f aca="false">IF($J$4=0,0,J18-I18)</f>
        <v>0</v>
      </c>
      <c r="D52" s="103" t="n">
        <f aca="false">I18-G18</f>
        <v>-2105291.03</v>
      </c>
      <c r="E52" s="103" t="n">
        <f aca="false">IF($J$4=0,0,J18-G18)</f>
        <v>0</v>
      </c>
    </row>
    <row r="58" customFormat="false" ht="22.5" hidden="false" customHeight="false" outlineLevel="0" collapsed="false">
      <c r="A58" s="1" t="s">
        <v>142</v>
      </c>
      <c r="B58" s="46" t="s">
        <v>56</v>
      </c>
      <c r="C58" s="46" t="s">
        <v>57</v>
      </c>
      <c r="D58" s="46" t="s">
        <v>58</v>
      </c>
      <c r="E58" s="46" t="s">
        <v>59</v>
      </c>
    </row>
    <row r="59" customFormat="false" ht="12.75" hidden="false" customHeight="false" outlineLevel="0" collapsed="false">
      <c r="A59" s="52" t="s">
        <v>41</v>
      </c>
      <c r="B59" s="103" t="n">
        <f aca="false">I25-H25</f>
        <v>1425913.5</v>
      </c>
      <c r="C59" s="103" t="n">
        <f aca="false">IF($J$4=0,0,J25-I25)</f>
        <v>0</v>
      </c>
      <c r="D59" s="103" t="n">
        <f aca="false">I25-G25</f>
        <v>645076.74</v>
      </c>
      <c r="E59" s="103" t="n">
        <f aca="false">IF($J$4=0,0,J25-G25)</f>
        <v>0</v>
      </c>
    </row>
    <row r="60" customFormat="false" ht="12.75" hidden="false" customHeight="false" outlineLevel="0" collapsed="false">
      <c r="A60" s="143" t="s">
        <v>139</v>
      </c>
      <c r="B60" s="103" t="n">
        <f aca="false">I26-H26</f>
        <v>-5000</v>
      </c>
      <c r="C60" s="103" t="n">
        <f aca="false">IF($J$4=0,0,J26-I26)</f>
        <v>0</v>
      </c>
      <c r="D60" s="103" t="n">
        <f aca="false">I26-G26</f>
        <v>100879.11</v>
      </c>
      <c r="E60" s="103" t="n">
        <f aca="false">IF($J$4=0,0,J26-G26)</f>
        <v>0</v>
      </c>
    </row>
    <row r="61" customFormat="false" ht="12.75" hidden="false" customHeight="false" outlineLevel="0" collapsed="false">
      <c r="A61" s="52" t="s">
        <v>42</v>
      </c>
      <c r="B61" s="103" t="n">
        <f aca="false">I27-H27</f>
        <v>-76000</v>
      </c>
      <c r="C61" s="103" t="n">
        <f aca="false">IF($J$4=0,0,J27-I27)</f>
        <v>0</v>
      </c>
      <c r="D61" s="103" t="n">
        <f aca="false">I27-G27</f>
        <v>-2698860.29</v>
      </c>
      <c r="E61" s="103" t="n">
        <f aca="false">IF($J$4=0,0,J27-G27)</f>
        <v>0</v>
      </c>
    </row>
    <row r="62" customFormat="false" ht="12.75" hidden="false" customHeight="false" outlineLevel="0" collapsed="false">
      <c r="A62" s="52" t="s">
        <v>43</v>
      </c>
      <c r="B62" s="103" t="n">
        <f aca="false">I28-H28</f>
        <v>0</v>
      </c>
      <c r="C62" s="103" t="n">
        <f aca="false">IF($J$4=0,0,J28-I28)</f>
        <v>0</v>
      </c>
      <c r="D62" s="103" t="n">
        <f aca="false">I28-G28</f>
        <v>0</v>
      </c>
      <c r="E62" s="103" t="n">
        <f aca="false">IF($J$4=0,0,J28-G28)</f>
        <v>0</v>
      </c>
    </row>
    <row r="63" customFormat="false" ht="12.75" hidden="false" customHeight="false" outlineLevel="0" collapsed="false">
      <c r="A63" s="104" t="s">
        <v>44</v>
      </c>
      <c r="B63" s="103" t="n">
        <f aca="false">I29-H29</f>
        <v>1344913.5</v>
      </c>
      <c r="C63" s="103" t="n">
        <f aca="false">IF($J$4=0,0,J29-I29)</f>
        <v>0</v>
      </c>
      <c r="D63" s="103" t="n">
        <f aca="false">I29-G29</f>
        <v>-1952904.44</v>
      </c>
      <c r="E63" s="103" t="n">
        <f aca="false">IF($J$4=0,0,J29-G29)</f>
        <v>0</v>
      </c>
    </row>
    <row r="64" customFormat="false" ht="12.75" hidden="false" customHeight="false" outlineLevel="0" collapsed="false">
      <c r="A64" s="52" t="s">
        <v>45</v>
      </c>
      <c r="B64" s="103" t="n">
        <f aca="false">I30-H30</f>
        <v>288309.33</v>
      </c>
      <c r="C64" s="103" t="n">
        <f aca="false">IF($J$4=0,0,J30-I30)</f>
        <v>0</v>
      </c>
      <c r="D64" s="103" t="n">
        <f aca="false">I30-G30</f>
        <v>-1183809.05</v>
      </c>
      <c r="E64" s="103" t="n">
        <f aca="false">IF($J$4=0,0,J30-G30)</f>
        <v>0</v>
      </c>
    </row>
    <row r="65" customFormat="false" ht="12.75" hidden="false" customHeight="false" outlineLevel="0" collapsed="false">
      <c r="A65" s="52" t="s">
        <v>43</v>
      </c>
      <c r="B65" s="103" t="n">
        <f aca="false">I31-H31</f>
        <v>661094.01</v>
      </c>
      <c r="C65" s="103" t="n">
        <f aca="false">IF($J$4=0,0,J31-I31)</f>
        <v>0</v>
      </c>
      <c r="D65" s="103" t="n">
        <f aca="false">I31-G31</f>
        <v>333564.54</v>
      </c>
      <c r="E65" s="103" t="n">
        <f aca="false">IF($J$4=0,0,J31-G31)</f>
        <v>0</v>
      </c>
    </row>
    <row r="66" customFormat="false" ht="12.75" hidden="false" customHeight="false" outlineLevel="0" collapsed="false">
      <c r="A66" s="105" t="s">
        <v>46</v>
      </c>
      <c r="B66" s="103" t="n">
        <f aca="false">I32-H32</f>
        <v>2294316.84</v>
      </c>
      <c r="C66" s="103" t="n">
        <f aca="false">IF($J$4=0,0,J32-I32)</f>
        <v>0</v>
      </c>
      <c r="D66" s="103" t="n">
        <f aca="false">I32-G32</f>
        <v>-2803148.95</v>
      </c>
      <c r="E66" s="103" t="n">
        <f aca="false">IF($J$4=0,0,J32-G32)</f>
        <v>0</v>
      </c>
    </row>
    <row r="67" customFormat="false" ht="12.75" hidden="false" customHeight="false" outlineLevel="0" collapsed="false">
      <c r="B67" s="106"/>
      <c r="C67" s="106"/>
      <c r="D67" s="106"/>
    </row>
    <row r="70" customFormat="false" ht="12.75" hidden="false" customHeight="false" outlineLevel="0" collapsed="false">
      <c r="A70" s="102" t="s">
        <v>143</v>
      </c>
      <c r="B70" s="102"/>
      <c r="C70" s="102"/>
      <c r="D70" s="102"/>
      <c r="E70" s="102"/>
      <c r="F70" s="102"/>
      <c r="G70" s="102"/>
      <c r="H70" s="102"/>
      <c r="I70" s="102"/>
      <c r="J70" s="102"/>
    </row>
    <row r="72" customFormat="false" ht="12.75" hidden="false" customHeight="false" outlineLevel="0" collapsed="false">
      <c r="A72" s="1" t="s">
        <v>141</v>
      </c>
    </row>
    <row r="74" customFormat="false" ht="45" hidden="false" customHeight="true" outlineLevel="0" collapsed="false">
      <c r="A74" s="52" t="s">
        <v>41</v>
      </c>
      <c r="B74" s="107"/>
      <c r="C74" s="107"/>
      <c r="D74" s="107"/>
      <c r="E74" s="107"/>
      <c r="F74" s="107"/>
      <c r="G74" s="107"/>
      <c r="H74" s="107"/>
      <c r="I74" s="107"/>
    </row>
    <row r="75" customFormat="false" ht="45" hidden="false" customHeight="true" outlineLevel="0" collapsed="false">
      <c r="A75" s="143" t="s">
        <v>139</v>
      </c>
      <c r="B75" s="107"/>
      <c r="C75" s="107"/>
      <c r="D75" s="107"/>
      <c r="E75" s="107"/>
      <c r="F75" s="107"/>
      <c r="G75" s="107"/>
      <c r="H75" s="107"/>
      <c r="I75" s="107"/>
    </row>
    <row r="76" customFormat="false" ht="45" hidden="false" customHeight="true" outlineLevel="0" collapsed="false">
      <c r="A76" s="52" t="s">
        <v>42</v>
      </c>
      <c r="B76" s="107"/>
      <c r="C76" s="107"/>
      <c r="D76" s="107"/>
      <c r="E76" s="107"/>
      <c r="F76" s="107"/>
      <c r="G76" s="107"/>
      <c r="H76" s="107"/>
      <c r="I76" s="107"/>
    </row>
    <row r="77" customFormat="false" ht="45" hidden="false" customHeight="true" outlineLevel="0" collapsed="false">
      <c r="A77" s="52" t="s">
        <v>43</v>
      </c>
      <c r="B77" s="107"/>
      <c r="C77" s="107"/>
      <c r="D77" s="107"/>
      <c r="E77" s="107"/>
      <c r="F77" s="107"/>
      <c r="G77" s="107"/>
      <c r="H77" s="107"/>
      <c r="I77" s="107"/>
    </row>
    <row r="79" customFormat="false" ht="12.75" hidden="false" customHeight="false" outlineLevel="0" collapsed="false">
      <c r="A79" s="1" t="s">
        <v>142</v>
      </c>
    </row>
    <row r="80" customFormat="false" ht="57" hidden="false" customHeight="true" outlineLevel="0" collapsed="false">
      <c r="A80" s="52" t="s">
        <v>41</v>
      </c>
      <c r="B80" s="107"/>
      <c r="C80" s="107"/>
      <c r="D80" s="107"/>
      <c r="E80" s="107"/>
      <c r="F80" s="107"/>
      <c r="G80" s="107"/>
      <c r="H80" s="107"/>
      <c r="I80" s="107"/>
    </row>
    <row r="81" customFormat="false" ht="57" hidden="false" customHeight="true" outlineLevel="0" collapsed="false">
      <c r="A81" s="143" t="s">
        <v>139</v>
      </c>
      <c r="B81" s="107"/>
      <c r="C81" s="107"/>
      <c r="D81" s="107"/>
      <c r="E81" s="107"/>
      <c r="F81" s="107"/>
      <c r="G81" s="107"/>
      <c r="H81" s="107"/>
      <c r="I81" s="107"/>
    </row>
    <row r="82" customFormat="false" ht="57" hidden="false" customHeight="true" outlineLevel="0" collapsed="false">
      <c r="A82" s="52" t="s">
        <v>42</v>
      </c>
      <c r="B82" s="107"/>
      <c r="C82" s="107"/>
      <c r="D82" s="107"/>
      <c r="E82" s="107"/>
      <c r="F82" s="107"/>
      <c r="G82" s="107"/>
      <c r="H82" s="107"/>
      <c r="I82" s="107"/>
    </row>
    <row r="83" customFormat="false" ht="57" hidden="false" customHeight="true" outlineLevel="0" collapsed="false">
      <c r="A83" s="52" t="s">
        <v>43</v>
      </c>
      <c r="B83" s="107"/>
      <c r="C83" s="107"/>
      <c r="D83" s="107"/>
      <c r="E83" s="107"/>
      <c r="F83" s="107"/>
      <c r="G83" s="107"/>
      <c r="H83" s="107"/>
      <c r="I83" s="107"/>
    </row>
  </sheetData>
  <mergeCells count="22">
    <mergeCell ref="D3:E3"/>
    <mergeCell ref="D4:E4"/>
    <mergeCell ref="A6:J6"/>
    <mergeCell ref="H7:H8"/>
    <mergeCell ref="I7:I8"/>
    <mergeCell ref="J7:J8"/>
    <mergeCell ref="B8:G8"/>
    <mergeCell ref="A21:J21"/>
    <mergeCell ref="H22:H23"/>
    <mergeCell ref="I22:I23"/>
    <mergeCell ref="J22:J23"/>
    <mergeCell ref="B23:G23"/>
    <mergeCell ref="A40:J40"/>
    <mergeCell ref="A70:J70"/>
    <mergeCell ref="B74:I74"/>
    <mergeCell ref="B75:I75"/>
    <mergeCell ref="B76:I76"/>
    <mergeCell ref="B77:I77"/>
    <mergeCell ref="B80:I80"/>
    <mergeCell ref="B81:I81"/>
    <mergeCell ref="B82:I82"/>
    <mergeCell ref="B83:I83"/>
  </mergeCells>
  <printOptions headings="false" gridLines="false" gridLinesSet="true" horizontalCentered="false" verticalCentered="false"/>
  <pageMargins left="0.7875" right="0.7875" top="0.984027777777778" bottom="0.984027777777778" header="0.511811023622047" footer="0.511805555555556"/>
  <pageSetup paperSize="9" scale="7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rowBreaks count="2" manualBreakCount="2">
    <brk id="38" man="true" max="16383" min="0"/>
    <brk id="68" man="true" max="16383" min="0"/>
  </rowBreak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10.6796875" defaultRowHeight="12.75" zeroHeight="false" outlineLevelRow="0" outlineLevelCol="0"/>
  <cols>
    <col collapsed="false" customWidth="true" hidden="false" outlineLevel="0" max="1" min="1" style="0" width="6.71"/>
    <col collapsed="false" customWidth="true" hidden="false" outlineLevel="0" max="2" min="2" style="0" width="45.14"/>
    <col collapsed="false" customWidth="true" hidden="false" outlineLevel="0" max="5" min="3" style="0" width="22.29"/>
    <col collapsed="false" customWidth="true" hidden="false" outlineLevel="0" max="10" min="6" style="0" width="19.71"/>
  </cols>
  <sheetData>
    <row r="1" customFormat="false" ht="34.5" hidden="false" customHeight="true" outlineLevel="0" collapsed="false">
      <c r="B1" s="1" t="s">
        <v>144</v>
      </c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160" t="s">
        <v>145</v>
      </c>
      <c r="B2" s="160" t="s">
        <v>146</v>
      </c>
      <c r="C2" s="161" t="s">
        <v>147</v>
      </c>
      <c r="D2" s="161"/>
      <c r="E2" s="161"/>
      <c r="F2" s="161"/>
      <c r="G2" s="161"/>
      <c r="H2" s="161"/>
      <c r="I2" s="162" t="s">
        <v>148</v>
      </c>
      <c r="J2" s="162" t="s">
        <v>148</v>
      </c>
    </row>
    <row r="3" customFormat="false" ht="25.5" hidden="false" customHeight="true" outlineLevel="0" collapsed="false">
      <c r="A3" s="163"/>
      <c r="B3" s="163"/>
      <c r="C3" s="164" t="n">
        <f aca="false">D3-1</f>
        <v>2019</v>
      </c>
      <c r="D3" s="164" t="n">
        <f aca="false">E3-1</f>
        <v>2020</v>
      </c>
      <c r="E3" s="164" t="n">
        <f aca="false">F3-1</f>
        <v>2021</v>
      </c>
      <c r="F3" s="164" t="n">
        <f aca="false">G3-1</f>
        <v>2022</v>
      </c>
      <c r="G3" s="164" t="n">
        <f aca="false">H3-1</f>
        <v>2023</v>
      </c>
      <c r="H3" s="165" t="n">
        <f aca="false">Coordonnées!E6</f>
        <v>2024</v>
      </c>
      <c r="I3" s="164" t="n">
        <f aca="false">J3-1</f>
        <v>2025</v>
      </c>
      <c r="J3" s="165" t="n">
        <f aca="false">Coordonnées!E2</f>
        <v>2026</v>
      </c>
    </row>
    <row r="4" customFormat="false" ht="12.75" hidden="false" customHeight="false" outlineLevel="0" collapsed="false">
      <c r="A4" s="166" t="s">
        <v>71</v>
      </c>
      <c r="B4" s="167" t="s">
        <v>72</v>
      </c>
      <c r="C4" s="168" t="n">
        <v>0</v>
      </c>
      <c r="D4" s="168" t="n">
        <v>0</v>
      </c>
      <c r="E4" s="168" t="n">
        <v>0</v>
      </c>
      <c r="F4" s="168" t="n">
        <v>0</v>
      </c>
      <c r="G4" s="168" t="n">
        <v>0</v>
      </c>
      <c r="H4" s="168" t="n">
        <v>0</v>
      </c>
      <c r="I4" s="121" t="n">
        <v>0</v>
      </c>
      <c r="J4" s="121" t="n">
        <v>0</v>
      </c>
    </row>
    <row r="5" customFormat="false" ht="12.75" hidden="false" customHeight="false" outlineLevel="0" collapsed="false">
      <c r="A5" s="169" t="s">
        <v>73</v>
      </c>
      <c r="B5" s="169" t="s">
        <v>74</v>
      </c>
      <c r="C5" s="168" t="n">
        <v>0</v>
      </c>
      <c r="D5" s="168" t="n">
        <v>0</v>
      </c>
      <c r="E5" s="168" t="n">
        <v>0</v>
      </c>
      <c r="F5" s="168" t="n">
        <v>0</v>
      </c>
      <c r="G5" s="168" t="n">
        <v>0</v>
      </c>
      <c r="H5" s="168" t="n">
        <v>0</v>
      </c>
      <c r="I5" s="121" t="n">
        <v>0</v>
      </c>
      <c r="J5" s="121" t="n">
        <v>0</v>
      </c>
    </row>
    <row r="6" customFormat="false" ht="12.75" hidden="false" customHeight="false" outlineLevel="0" collapsed="false">
      <c r="A6" s="169" t="s">
        <v>75</v>
      </c>
      <c r="B6" s="169" t="s">
        <v>76</v>
      </c>
      <c r="C6" s="168" t="n">
        <v>0</v>
      </c>
      <c r="D6" s="168" t="n">
        <v>0</v>
      </c>
      <c r="E6" s="168" t="n">
        <v>0</v>
      </c>
      <c r="F6" s="168" t="n">
        <v>0</v>
      </c>
      <c r="G6" s="168" t="n">
        <v>0</v>
      </c>
      <c r="H6" s="168" t="n">
        <v>0</v>
      </c>
      <c r="I6" s="125" t="n">
        <v>0</v>
      </c>
      <c r="J6" s="125" t="n">
        <v>0</v>
      </c>
    </row>
    <row r="7" customFormat="false" ht="12.75" hidden="false" customHeight="false" outlineLevel="0" collapsed="false">
      <c r="A7" s="169" t="s">
        <v>77</v>
      </c>
      <c r="B7" s="169" t="s">
        <v>78</v>
      </c>
      <c r="C7" s="168" t="n">
        <v>0</v>
      </c>
      <c r="D7" s="168" t="n">
        <v>0</v>
      </c>
      <c r="E7" s="168" t="n">
        <v>0</v>
      </c>
      <c r="F7" s="168" t="n">
        <v>0</v>
      </c>
      <c r="G7" s="168" t="n">
        <v>0</v>
      </c>
      <c r="H7" s="168" t="n">
        <v>0</v>
      </c>
      <c r="I7" s="121" t="n">
        <v>0</v>
      </c>
      <c r="J7" s="121" t="n">
        <v>0</v>
      </c>
    </row>
    <row r="8" customFormat="false" ht="12.75" hidden="false" customHeight="false" outlineLevel="0" collapsed="false">
      <c r="A8" s="169" t="s">
        <v>79</v>
      </c>
      <c r="B8" s="169" t="s">
        <v>80</v>
      </c>
      <c r="C8" s="168" t="n">
        <v>0</v>
      </c>
      <c r="D8" s="168" t="n">
        <v>0</v>
      </c>
      <c r="E8" s="168" t="n">
        <v>0</v>
      </c>
      <c r="F8" s="168" t="n">
        <v>0</v>
      </c>
      <c r="G8" s="168" t="n">
        <v>0</v>
      </c>
      <c r="H8" s="168" t="n">
        <v>0</v>
      </c>
      <c r="I8" s="125" t="n">
        <v>0</v>
      </c>
      <c r="J8" s="125" t="n">
        <v>0</v>
      </c>
    </row>
    <row r="9" customFormat="false" ht="12.75" hidden="false" customHeight="false" outlineLevel="0" collapsed="false">
      <c r="A9" s="169" t="s">
        <v>81</v>
      </c>
      <c r="B9" s="169" t="s">
        <v>82</v>
      </c>
      <c r="C9" s="168" t="n">
        <v>0</v>
      </c>
      <c r="D9" s="168" t="n">
        <v>0</v>
      </c>
      <c r="E9" s="168" t="n">
        <v>0</v>
      </c>
      <c r="F9" s="168" t="n">
        <v>0</v>
      </c>
      <c r="G9" s="168" t="n">
        <v>0</v>
      </c>
      <c r="H9" s="168" t="n">
        <v>0</v>
      </c>
      <c r="I9" s="121" t="n">
        <v>0</v>
      </c>
      <c r="J9" s="121" t="n">
        <v>0</v>
      </c>
    </row>
    <row r="10" customFormat="false" ht="12.75" hidden="false" customHeight="false" outlineLevel="0" collapsed="false">
      <c r="A10" s="169" t="s">
        <v>83</v>
      </c>
      <c r="B10" s="169" t="s">
        <v>84</v>
      </c>
      <c r="C10" s="168" t="n">
        <v>309398.6</v>
      </c>
      <c r="D10" s="168" t="n">
        <v>164618.06</v>
      </c>
      <c r="E10" s="168" t="n">
        <v>41378.02</v>
      </c>
      <c r="F10" s="168" t="n">
        <v>16643.13</v>
      </c>
      <c r="G10" s="168" t="n">
        <v>38905.88</v>
      </c>
      <c r="H10" s="168" t="n">
        <v>43189.38</v>
      </c>
      <c r="I10" s="125" t="n">
        <v>120000</v>
      </c>
      <c r="J10" s="125" t="n">
        <v>75000</v>
      </c>
    </row>
    <row r="11" customFormat="false" ht="12.75" hidden="false" customHeight="false" outlineLevel="0" collapsed="false">
      <c r="A11" s="169" t="s">
        <v>85</v>
      </c>
      <c r="B11" s="169" t="s">
        <v>86</v>
      </c>
      <c r="C11" s="168" t="n">
        <v>242195.29</v>
      </c>
      <c r="D11" s="168" t="n">
        <v>26640.1</v>
      </c>
      <c r="E11" s="168" t="n">
        <v>20287.18</v>
      </c>
      <c r="F11" s="168" t="n">
        <v>81910.12</v>
      </c>
      <c r="G11" s="168" t="n">
        <v>695076.38</v>
      </c>
      <c r="H11" s="168" t="n">
        <v>174265.97</v>
      </c>
      <c r="I11" s="121" t="n">
        <v>10000</v>
      </c>
      <c r="J11" s="121" t="n">
        <v>35000</v>
      </c>
    </row>
    <row r="12" customFormat="false" ht="12.75" hidden="false" customHeight="false" outlineLevel="0" collapsed="false">
      <c r="A12" s="169" t="s">
        <v>87</v>
      </c>
      <c r="B12" s="169" t="s">
        <v>88</v>
      </c>
      <c r="C12" s="168" t="n">
        <v>0</v>
      </c>
      <c r="D12" s="168" t="n">
        <v>0</v>
      </c>
      <c r="E12" s="168" t="n">
        <v>0</v>
      </c>
      <c r="F12" s="168" t="n">
        <v>0</v>
      </c>
      <c r="G12" s="168" t="n">
        <v>0</v>
      </c>
      <c r="H12" s="168" t="n">
        <v>0</v>
      </c>
      <c r="I12" s="125" t="n">
        <v>0</v>
      </c>
      <c r="J12" s="125" t="n">
        <v>0</v>
      </c>
    </row>
    <row r="13" customFormat="false" ht="12.75" hidden="false" customHeight="false" outlineLevel="0" collapsed="false">
      <c r="A13" s="169" t="s">
        <v>89</v>
      </c>
      <c r="B13" s="169" t="s">
        <v>90</v>
      </c>
      <c r="C13" s="168" t="n">
        <v>0</v>
      </c>
      <c r="D13" s="168" t="n">
        <v>0</v>
      </c>
      <c r="E13" s="168" t="n">
        <v>0</v>
      </c>
      <c r="F13" s="168" t="n">
        <v>0</v>
      </c>
      <c r="G13" s="168" t="n">
        <v>0</v>
      </c>
      <c r="H13" s="168" t="n">
        <v>0</v>
      </c>
      <c r="I13" s="121" t="n">
        <v>85000</v>
      </c>
      <c r="J13" s="121" t="n">
        <v>85000</v>
      </c>
    </row>
    <row r="14" customFormat="false" ht="12.75" hidden="false" customHeight="false" outlineLevel="0" collapsed="false">
      <c r="A14" s="169" t="s">
        <v>91</v>
      </c>
      <c r="B14" s="169" t="s">
        <v>92</v>
      </c>
      <c r="C14" s="168" t="n">
        <v>0</v>
      </c>
      <c r="D14" s="168" t="n">
        <v>0</v>
      </c>
      <c r="E14" s="168" t="n">
        <v>0</v>
      </c>
      <c r="F14" s="168" t="n">
        <v>0</v>
      </c>
      <c r="G14" s="168" t="n">
        <v>0</v>
      </c>
      <c r="H14" s="168" t="n">
        <v>0</v>
      </c>
      <c r="I14" s="125" t="n">
        <v>0</v>
      </c>
      <c r="J14" s="125" t="n">
        <v>0</v>
      </c>
    </row>
    <row r="15" customFormat="false" ht="12.75" hidden="false" customHeight="false" outlineLevel="0" collapsed="false">
      <c r="A15" s="169" t="s">
        <v>93</v>
      </c>
      <c r="B15" s="169" t="s">
        <v>94</v>
      </c>
      <c r="C15" s="168" t="n">
        <v>0</v>
      </c>
      <c r="D15" s="168" t="n">
        <v>0</v>
      </c>
      <c r="E15" s="168" t="n">
        <v>0</v>
      </c>
      <c r="F15" s="168" t="n">
        <v>0</v>
      </c>
      <c r="G15" s="168" t="n">
        <v>0</v>
      </c>
      <c r="H15" s="168" t="n">
        <v>0</v>
      </c>
      <c r="I15" s="121" t="n">
        <v>0</v>
      </c>
      <c r="J15" s="121" t="n">
        <v>0</v>
      </c>
    </row>
    <row r="16" customFormat="false" ht="12.75" hidden="false" customHeight="false" outlineLevel="0" collapsed="false">
      <c r="A16" s="169" t="s">
        <v>95</v>
      </c>
      <c r="B16" s="169" t="s">
        <v>96</v>
      </c>
      <c r="C16" s="168" t="n">
        <v>0</v>
      </c>
      <c r="D16" s="168" t="n">
        <v>704.22</v>
      </c>
      <c r="E16" s="168" t="n">
        <v>0</v>
      </c>
      <c r="F16" s="168" t="n">
        <v>0</v>
      </c>
      <c r="G16" s="168" t="n">
        <v>0</v>
      </c>
      <c r="H16" s="168" t="n">
        <v>0</v>
      </c>
      <c r="I16" s="125" t="n">
        <v>0</v>
      </c>
      <c r="J16" s="125" t="n">
        <v>0</v>
      </c>
    </row>
    <row r="17" customFormat="false" ht="12.75" hidden="false" customHeight="false" outlineLevel="0" collapsed="false">
      <c r="A17" s="169" t="s">
        <v>97</v>
      </c>
      <c r="B17" s="169" t="s">
        <v>98</v>
      </c>
      <c r="C17" s="168" t="n">
        <v>0</v>
      </c>
      <c r="D17" s="168" t="n">
        <v>0</v>
      </c>
      <c r="E17" s="168" t="n">
        <v>0</v>
      </c>
      <c r="F17" s="168" t="n">
        <v>0</v>
      </c>
      <c r="G17" s="168" t="n">
        <v>0</v>
      </c>
      <c r="H17" s="168" t="n">
        <v>0</v>
      </c>
      <c r="I17" s="121" t="n">
        <v>0</v>
      </c>
      <c r="J17" s="121" t="n">
        <v>0</v>
      </c>
    </row>
    <row r="18" customFormat="false" ht="12.75" hidden="false" customHeight="false" outlineLevel="0" collapsed="false">
      <c r="A18" s="169" t="s">
        <v>99</v>
      </c>
      <c r="B18" s="169" t="s">
        <v>100</v>
      </c>
      <c r="C18" s="168" t="n">
        <v>736399.79</v>
      </c>
      <c r="D18" s="168" t="n">
        <v>1361394.31</v>
      </c>
      <c r="E18" s="168" t="n">
        <v>1399919.69</v>
      </c>
      <c r="F18" s="168" t="n">
        <v>1573845.92</v>
      </c>
      <c r="G18" s="168" t="n">
        <v>2479629.11</v>
      </c>
      <c r="H18" s="168" t="n">
        <v>1119111.3</v>
      </c>
      <c r="I18" s="125" t="n">
        <v>240000</v>
      </c>
      <c r="J18" s="125" t="n">
        <v>815000</v>
      </c>
    </row>
    <row r="19" customFormat="false" ht="12.75" hidden="false" customHeight="false" outlineLevel="0" collapsed="false">
      <c r="A19" s="169" t="s">
        <v>101</v>
      </c>
      <c r="B19" s="169" t="s">
        <v>102</v>
      </c>
      <c r="C19" s="168" t="n">
        <v>0</v>
      </c>
      <c r="D19" s="168" t="n">
        <v>0</v>
      </c>
      <c r="E19" s="168" t="n">
        <v>0</v>
      </c>
      <c r="F19" s="168" t="n">
        <v>0</v>
      </c>
      <c r="G19" s="168" t="n">
        <v>0</v>
      </c>
      <c r="H19" s="168" t="n">
        <v>0</v>
      </c>
      <c r="I19" s="121" t="n">
        <v>0</v>
      </c>
      <c r="J19" s="121" t="n">
        <v>0</v>
      </c>
    </row>
    <row r="20" customFormat="false" ht="12.75" hidden="false" customHeight="false" outlineLevel="0" collapsed="false">
      <c r="A20" s="169" t="s">
        <v>103</v>
      </c>
      <c r="B20" s="167" t="s">
        <v>104</v>
      </c>
      <c r="C20" s="170" t="n">
        <v>0</v>
      </c>
      <c r="D20" s="170" t="n">
        <v>0</v>
      </c>
      <c r="E20" s="170" t="n">
        <v>0</v>
      </c>
      <c r="F20" s="170" t="n">
        <v>0</v>
      </c>
      <c r="G20" s="170" t="n">
        <v>0</v>
      </c>
      <c r="H20" s="170" t="n">
        <v>0</v>
      </c>
      <c r="I20" s="125" t="n">
        <v>0</v>
      </c>
      <c r="J20" s="125" t="n">
        <v>0</v>
      </c>
    </row>
    <row r="21" customFormat="false" ht="12.75" hidden="false" customHeight="false" outlineLevel="0" collapsed="false">
      <c r="A21" s="169" t="s">
        <v>105</v>
      </c>
      <c r="B21" s="169" t="s">
        <v>106</v>
      </c>
      <c r="C21" s="168" t="n">
        <v>13025.41</v>
      </c>
      <c r="D21" s="168" t="n">
        <v>271392.32</v>
      </c>
      <c r="E21" s="168" t="n">
        <v>317016</v>
      </c>
      <c r="F21" s="168" t="n">
        <v>63193.56</v>
      </c>
      <c r="G21" s="168" t="n">
        <v>24177.21</v>
      </c>
      <c r="H21" s="168" t="n">
        <v>18384.02</v>
      </c>
      <c r="I21" s="121" t="n">
        <v>61000</v>
      </c>
      <c r="J21" s="121" t="n">
        <v>28000</v>
      </c>
    </row>
    <row r="22" customFormat="false" ht="12.75" hidden="false" customHeight="false" outlineLevel="0" collapsed="false">
      <c r="A22" s="169" t="s">
        <v>107</v>
      </c>
      <c r="B22" s="169" t="s">
        <v>108</v>
      </c>
      <c r="C22" s="168" t="n">
        <v>0</v>
      </c>
      <c r="D22" s="168" t="n">
        <v>0</v>
      </c>
      <c r="E22" s="168" t="n">
        <v>0</v>
      </c>
      <c r="F22" s="168" t="n">
        <v>0</v>
      </c>
      <c r="G22" s="168" t="n">
        <v>0</v>
      </c>
      <c r="H22" s="168" t="n">
        <v>0</v>
      </c>
      <c r="I22" s="125" t="n">
        <v>0</v>
      </c>
      <c r="J22" s="125" t="n">
        <v>0</v>
      </c>
    </row>
    <row r="23" customFormat="false" ht="12.75" hidden="false" customHeight="false" outlineLevel="0" collapsed="false">
      <c r="A23" s="169" t="s">
        <v>109</v>
      </c>
      <c r="B23" s="169" t="s">
        <v>110</v>
      </c>
      <c r="C23" s="168" t="n">
        <v>0</v>
      </c>
      <c r="D23" s="168" t="n">
        <v>0</v>
      </c>
      <c r="E23" s="168" t="n">
        <v>0</v>
      </c>
      <c r="F23" s="168" t="n">
        <v>0</v>
      </c>
      <c r="G23" s="168" t="n">
        <v>0</v>
      </c>
      <c r="H23" s="168" t="n">
        <v>0</v>
      </c>
      <c r="I23" s="121" t="n">
        <v>0</v>
      </c>
      <c r="J23" s="121" t="n">
        <v>0</v>
      </c>
    </row>
    <row r="24" customFormat="false" ht="12.75" hidden="false" customHeight="false" outlineLevel="0" collapsed="false">
      <c r="A24" s="169" t="n">
        <v>759</v>
      </c>
      <c r="B24" s="167" t="s">
        <v>111</v>
      </c>
      <c r="C24" s="168" t="n">
        <v>0</v>
      </c>
      <c r="D24" s="168" t="n">
        <v>0</v>
      </c>
      <c r="E24" s="168" t="n">
        <v>0</v>
      </c>
      <c r="F24" s="168" t="n">
        <v>0</v>
      </c>
      <c r="G24" s="168" t="n">
        <v>0</v>
      </c>
      <c r="H24" s="168" t="n">
        <v>0</v>
      </c>
      <c r="I24" s="121" t="n">
        <v>0</v>
      </c>
      <c r="J24" s="121" t="n">
        <v>0</v>
      </c>
    </row>
    <row r="25" customFormat="false" ht="12.75" hidden="false" customHeight="false" outlineLevel="0" collapsed="false">
      <c r="A25" s="169" t="s">
        <v>112</v>
      </c>
      <c r="B25" s="169" t="s">
        <v>113</v>
      </c>
      <c r="C25" s="168" t="n">
        <v>0</v>
      </c>
      <c r="D25" s="168" t="n">
        <v>0</v>
      </c>
      <c r="E25" s="168" t="n">
        <v>0</v>
      </c>
      <c r="F25" s="168" t="n">
        <v>0</v>
      </c>
      <c r="G25" s="168" t="n">
        <v>0</v>
      </c>
      <c r="H25" s="168" t="n">
        <v>0</v>
      </c>
      <c r="I25" s="125" t="n">
        <v>0</v>
      </c>
      <c r="J25" s="125" t="n">
        <v>0</v>
      </c>
    </row>
    <row r="26" customFormat="false" ht="12.75" hidden="false" customHeight="false" outlineLevel="0" collapsed="false">
      <c r="A26" s="169" t="s">
        <v>114</v>
      </c>
      <c r="B26" s="169" t="s">
        <v>115</v>
      </c>
      <c r="C26" s="168" t="n">
        <v>508957.7</v>
      </c>
      <c r="D26" s="168" t="n">
        <v>120654.81</v>
      </c>
      <c r="E26" s="168" t="n">
        <v>56152.46</v>
      </c>
      <c r="F26" s="168" t="n">
        <v>90335.55</v>
      </c>
      <c r="G26" s="168" t="n">
        <v>33029.21</v>
      </c>
      <c r="H26" s="168" t="n">
        <v>13688.25</v>
      </c>
      <c r="I26" s="121" t="n">
        <v>16000</v>
      </c>
      <c r="J26" s="121" t="n">
        <v>30000</v>
      </c>
    </row>
    <row r="27" customFormat="false" ht="12.75" hidden="false" customHeight="false" outlineLevel="0" collapsed="false">
      <c r="A27" s="169" t="s">
        <v>116</v>
      </c>
      <c r="B27" s="169" t="s">
        <v>117</v>
      </c>
      <c r="C27" s="168" t="n">
        <v>13466</v>
      </c>
      <c r="D27" s="168" t="n">
        <v>13466</v>
      </c>
      <c r="E27" s="168" t="n">
        <v>176718.37</v>
      </c>
      <c r="F27" s="168" t="n">
        <v>165120.83</v>
      </c>
      <c r="G27" s="168" t="n">
        <v>224453.21</v>
      </c>
      <c r="H27" s="168" t="n">
        <v>169707.9</v>
      </c>
      <c r="I27" s="125" t="n">
        <v>195000</v>
      </c>
      <c r="J27" s="125" t="n">
        <v>1210000</v>
      </c>
    </row>
    <row r="28" customFormat="false" ht="12.75" hidden="false" customHeight="false" outlineLevel="0" collapsed="false">
      <c r="A28" s="169" t="s">
        <v>118</v>
      </c>
      <c r="B28" s="169" t="s">
        <v>119</v>
      </c>
      <c r="C28" s="168" t="n">
        <v>0</v>
      </c>
      <c r="D28" s="168" t="n">
        <v>1668.79</v>
      </c>
      <c r="E28" s="168" t="n">
        <v>26023.68</v>
      </c>
      <c r="F28" s="168" t="n">
        <v>64211.42</v>
      </c>
      <c r="G28" s="168" t="n">
        <v>38825.51</v>
      </c>
      <c r="H28" s="168" t="n">
        <v>0</v>
      </c>
      <c r="I28" s="121" t="n">
        <v>0</v>
      </c>
      <c r="J28" s="121" t="n">
        <v>23000</v>
      </c>
    </row>
    <row r="29" customFormat="false" ht="12.75" hidden="false" customHeight="false" outlineLevel="0" collapsed="false">
      <c r="A29" s="169" t="s">
        <v>120</v>
      </c>
      <c r="B29" s="169" t="s">
        <v>121</v>
      </c>
      <c r="C29" s="168" t="n">
        <v>5179.46</v>
      </c>
      <c r="D29" s="168" t="n">
        <v>515.85</v>
      </c>
      <c r="E29" s="168" t="n">
        <v>2599.56</v>
      </c>
      <c r="F29" s="168" t="n">
        <v>2020.08</v>
      </c>
      <c r="G29" s="168" t="n">
        <v>1879.7</v>
      </c>
      <c r="H29" s="168" t="n">
        <v>95.9</v>
      </c>
      <c r="I29" s="125" t="n">
        <v>3250</v>
      </c>
      <c r="J29" s="125" t="n">
        <v>0</v>
      </c>
    </row>
    <row r="30" customFormat="false" ht="12.75" hidden="false" customHeight="false" outlineLevel="0" collapsed="false">
      <c r="A30" s="169" t="s">
        <v>122</v>
      </c>
      <c r="B30" s="169" t="s">
        <v>123</v>
      </c>
      <c r="C30" s="168" t="n">
        <v>0</v>
      </c>
      <c r="D30" s="168" t="n">
        <v>0</v>
      </c>
      <c r="E30" s="168" t="n">
        <v>0</v>
      </c>
      <c r="F30" s="168" t="n">
        <v>0</v>
      </c>
      <c r="G30" s="168" t="n">
        <v>0</v>
      </c>
      <c r="H30" s="168" t="n">
        <v>0</v>
      </c>
      <c r="I30" s="121" t="n">
        <v>0</v>
      </c>
      <c r="J30" s="121" t="n">
        <v>0</v>
      </c>
    </row>
    <row r="31" customFormat="false" ht="12.75" hidden="false" customHeight="false" outlineLevel="0" collapsed="false">
      <c r="A31" s="169" t="s">
        <v>124</v>
      </c>
      <c r="B31" s="169" t="s">
        <v>125</v>
      </c>
      <c r="C31" s="168" t="n">
        <v>0</v>
      </c>
      <c r="D31" s="168" t="n">
        <v>0</v>
      </c>
      <c r="E31" s="168" t="n">
        <v>0</v>
      </c>
      <c r="F31" s="168" t="n">
        <v>0</v>
      </c>
      <c r="G31" s="168" t="n">
        <v>0</v>
      </c>
      <c r="H31" s="168" t="n">
        <v>0</v>
      </c>
      <c r="I31" s="125" t="n">
        <v>0</v>
      </c>
      <c r="J31" s="125" t="n">
        <v>0</v>
      </c>
    </row>
    <row r="32" customFormat="false" ht="12.75" hidden="false" customHeight="false" outlineLevel="0" collapsed="false">
      <c r="A32" s="169" t="s">
        <v>126</v>
      </c>
      <c r="B32" s="169" t="s">
        <v>127</v>
      </c>
      <c r="C32" s="168" t="n">
        <v>0</v>
      </c>
      <c r="D32" s="168" t="n">
        <v>0</v>
      </c>
      <c r="E32" s="168" t="n">
        <v>0</v>
      </c>
      <c r="F32" s="168" t="n">
        <v>0</v>
      </c>
      <c r="G32" s="168" t="n">
        <v>0</v>
      </c>
      <c r="H32" s="168" t="n">
        <v>0</v>
      </c>
      <c r="I32" s="121" t="n">
        <v>0</v>
      </c>
      <c r="J32" s="121" t="n">
        <v>0</v>
      </c>
    </row>
    <row r="33" customFormat="false" ht="12.75" hidden="false" customHeight="false" outlineLevel="0" collapsed="false">
      <c r="A33" s="169" t="s">
        <v>128</v>
      </c>
      <c r="B33" s="169" t="s">
        <v>129</v>
      </c>
      <c r="C33" s="168" t="n">
        <v>88573</v>
      </c>
      <c r="D33" s="168" t="n">
        <v>12000</v>
      </c>
      <c r="E33" s="168" t="n">
        <v>45353.57</v>
      </c>
      <c r="F33" s="168" t="n">
        <v>32196.74</v>
      </c>
      <c r="G33" s="168" t="n">
        <v>16466.07</v>
      </c>
      <c r="H33" s="168" t="n">
        <v>16466.07</v>
      </c>
      <c r="I33" s="125" t="n">
        <v>0</v>
      </c>
      <c r="J33" s="125" t="n">
        <v>0</v>
      </c>
    </row>
    <row r="34" customFormat="false" ht="12.75" hidden="false" customHeight="false" outlineLevel="0" collapsed="false">
      <c r="A34" s="169" t="s">
        <v>130</v>
      </c>
      <c r="B34" s="169" t="s">
        <v>131</v>
      </c>
      <c r="C34" s="168" t="n">
        <v>0</v>
      </c>
      <c r="D34" s="168" t="n">
        <v>0</v>
      </c>
      <c r="E34" s="168" t="n">
        <v>0</v>
      </c>
      <c r="F34" s="168" t="n">
        <v>0</v>
      </c>
      <c r="G34" s="168" t="n">
        <v>0</v>
      </c>
      <c r="H34" s="168" t="n">
        <v>0</v>
      </c>
      <c r="I34" s="121" t="n">
        <v>0</v>
      </c>
      <c r="J34" s="121" t="n">
        <v>0</v>
      </c>
    </row>
    <row r="35" customFormat="false" ht="12.75" hidden="false" customHeight="false" outlineLevel="0" collapsed="false">
      <c r="A35" s="169" t="s">
        <v>132</v>
      </c>
      <c r="B35" s="169" t="s">
        <v>133</v>
      </c>
      <c r="C35" s="168" t="n">
        <v>388029.8</v>
      </c>
      <c r="D35" s="168" t="n">
        <v>138537.07</v>
      </c>
      <c r="E35" s="168" t="n">
        <v>30808.62</v>
      </c>
      <c r="F35" s="168" t="n">
        <v>33573.02</v>
      </c>
      <c r="G35" s="168" t="n">
        <v>55586.89</v>
      </c>
      <c r="H35" s="168" t="n">
        <v>24193.29</v>
      </c>
      <c r="I35" s="125" t="n">
        <v>0</v>
      </c>
      <c r="J35" s="125" t="n">
        <v>7400</v>
      </c>
    </row>
    <row r="36" customFormat="false" ht="12.75" hidden="false" customHeight="false" outlineLevel="0" collapsed="false">
      <c r="A36" s="169" t="s">
        <v>134</v>
      </c>
      <c r="B36" s="169" t="s">
        <v>135</v>
      </c>
      <c r="C36" s="168" t="n">
        <v>179073.26</v>
      </c>
      <c r="D36" s="168" t="n">
        <v>1573534.55</v>
      </c>
      <c r="E36" s="168" t="n">
        <v>1857510.18</v>
      </c>
      <c r="F36" s="168" t="n">
        <v>1159637.98</v>
      </c>
      <c r="G36" s="168" t="n">
        <v>1380198.94</v>
      </c>
      <c r="H36" s="168" t="n">
        <v>1393215.37</v>
      </c>
      <c r="I36" s="121" t="n">
        <v>100000</v>
      </c>
      <c r="J36" s="121" t="n">
        <v>185043</v>
      </c>
    </row>
    <row r="37" customFormat="false" ht="12.75" hidden="false" customHeight="false" outlineLevel="0" collapsed="false">
      <c r="A37" s="132"/>
      <c r="B37" s="132"/>
      <c r="C37" s="132"/>
      <c r="D37" s="132"/>
      <c r="E37" s="132"/>
      <c r="F37" s="132"/>
      <c r="G37" s="132"/>
      <c r="H37" s="132"/>
      <c r="I37" s="133"/>
      <c r="J37" s="133"/>
    </row>
    <row r="38" customFormat="false" ht="12.75" hidden="false" customHeight="false" outlineLevel="0" collapsed="false">
      <c r="A38" s="134"/>
      <c r="B38" s="134"/>
      <c r="C38" s="134"/>
      <c r="D38" s="134"/>
      <c r="E38" s="134"/>
      <c r="F38" s="134"/>
      <c r="G38" s="134"/>
      <c r="H38" s="134"/>
      <c r="I38" s="135"/>
      <c r="J38" s="135"/>
    </row>
    <row r="39" customFormat="false" ht="12.75" hidden="false" customHeight="false" outlineLevel="0" collapsed="false">
      <c r="A39" s="132"/>
      <c r="B39" s="132"/>
      <c r="C39" s="132"/>
      <c r="D39" s="132"/>
      <c r="E39" s="132"/>
      <c r="F39" s="132"/>
      <c r="G39" s="132"/>
      <c r="H39" s="132"/>
      <c r="I39" s="133"/>
      <c r="J39" s="133"/>
    </row>
    <row r="40" customFormat="false" ht="12.75" hidden="false" customHeight="false" outlineLevel="0" collapsed="false">
      <c r="A40" s="134"/>
      <c r="B40" s="134"/>
      <c r="C40" s="134"/>
      <c r="D40" s="134"/>
      <c r="E40" s="134"/>
      <c r="F40" s="134"/>
      <c r="G40" s="134"/>
      <c r="H40" s="134"/>
      <c r="I40" s="135"/>
      <c r="J40" s="135"/>
    </row>
    <row r="41" customFormat="false" ht="12.75" hidden="false" customHeight="false" outlineLevel="0" collapsed="false">
      <c r="A41" s="132"/>
      <c r="B41" s="132"/>
      <c r="C41" s="132"/>
      <c r="D41" s="132"/>
      <c r="E41" s="132"/>
      <c r="F41" s="132"/>
      <c r="G41" s="132"/>
      <c r="H41" s="132"/>
      <c r="I41" s="133"/>
      <c r="J41" s="133"/>
    </row>
    <row r="42" customFormat="false" ht="12.75" hidden="false" customHeight="false" outlineLevel="0" collapsed="false">
      <c r="A42" s="134"/>
      <c r="B42" s="134"/>
      <c r="C42" s="134"/>
      <c r="D42" s="134"/>
      <c r="E42" s="134"/>
      <c r="F42" s="134"/>
      <c r="G42" s="134"/>
      <c r="H42" s="134"/>
      <c r="I42" s="135"/>
      <c r="J42" s="135"/>
    </row>
    <row r="43" customFormat="false" ht="12.75" hidden="false" customHeight="false" outlineLevel="0" collapsed="false">
      <c r="A43" s="132"/>
      <c r="B43" s="132"/>
      <c r="C43" s="132"/>
      <c r="D43" s="132"/>
      <c r="E43" s="132"/>
      <c r="F43" s="132"/>
      <c r="G43" s="132"/>
      <c r="H43" s="132"/>
      <c r="I43" s="133"/>
      <c r="J43" s="133"/>
    </row>
    <row r="44" customFormat="false" ht="12.75" hidden="false" customHeight="false" outlineLevel="0" collapsed="false">
      <c r="A44" s="134"/>
      <c r="B44" s="134"/>
      <c r="C44" s="134"/>
      <c r="D44" s="134"/>
      <c r="E44" s="134"/>
      <c r="F44" s="134"/>
      <c r="G44" s="134"/>
      <c r="H44" s="134"/>
      <c r="I44" s="135"/>
      <c r="J44" s="135"/>
    </row>
    <row r="45" customFormat="false" ht="12.75" hidden="false" customHeight="false" outlineLevel="0" collapsed="false">
      <c r="A45" s="132"/>
      <c r="B45" s="132"/>
      <c r="C45" s="132"/>
      <c r="D45" s="132"/>
      <c r="E45" s="132"/>
      <c r="F45" s="132"/>
      <c r="G45" s="132"/>
      <c r="H45" s="132"/>
      <c r="I45" s="133"/>
      <c r="J45" s="133"/>
    </row>
    <row r="46" customFormat="false" ht="12.75" hidden="false" customHeight="false" outlineLevel="0" collapsed="false">
      <c r="A46" s="134"/>
      <c r="B46" s="134"/>
      <c r="C46" s="134"/>
      <c r="D46" s="134"/>
      <c r="E46" s="134"/>
      <c r="F46" s="134"/>
      <c r="G46" s="134"/>
      <c r="H46" s="134"/>
      <c r="I46" s="135"/>
      <c r="J46" s="135"/>
    </row>
    <row r="47" customFormat="false" ht="12.75" hidden="false" customHeight="false" outlineLevel="0" collapsed="false">
      <c r="A47" s="132"/>
      <c r="B47" s="132"/>
      <c r="C47" s="132"/>
      <c r="D47" s="132"/>
      <c r="E47" s="132"/>
      <c r="F47" s="132"/>
      <c r="G47" s="132"/>
      <c r="H47" s="132"/>
      <c r="I47" s="133"/>
      <c r="J47" s="133"/>
    </row>
    <row r="48" customFormat="false" ht="12.75" hidden="false" customHeight="false" outlineLevel="0" collapsed="false">
      <c r="A48" s="134"/>
      <c r="B48" s="134"/>
      <c r="C48" s="134"/>
      <c r="D48" s="134"/>
      <c r="E48" s="134"/>
      <c r="F48" s="134"/>
      <c r="G48" s="134"/>
      <c r="H48" s="134"/>
      <c r="I48" s="135"/>
      <c r="J48" s="135"/>
    </row>
    <row r="49" customFormat="false" ht="12.75" hidden="false" customHeight="false" outlineLevel="0" collapsed="false">
      <c r="A49" s="132"/>
      <c r="B49" s="132"/>
      <c r="C49" s="132"/>
      <c r="D49" s="132"/>
      <c r="E49" s="132"/>
      <c r="F49" s="132"/>
      <c r="G49" s="132"/>
      <c r="H49" s="132"/>
      <c r="I49" s="133"/>
      <c r="J49" s="133"/>
    </row>
    <row r="50" customFormat="false" ht="12.75" hidden="false" customHeight="false" outlineLevel="0" collapsed="false">
      <c r="A50" s="134"/>
      <c r="B50" s="134"/>
      <c r="C50" s="134"/>
      <c r="D50" s="134"/>
      <c r="E50" s="134"/>
      <c r="F50" s="134"/>
      <c r="G50" s="134"/>
      <c r="H50" s="134"/>
      <c r="I50" s="135"/>
      <c r="J50" s="135"/>
    </row>
    <row r="51" customFormat="false" ht="12.75" hidden="false" customHeight="false" outlineLevel="0" collapsed="false">
      <c r="A51" s="132"/>
      <c r="B51" s="132"/>
      <c r="C51" s="132"/>
      <c r="D51" s="132"/>
      <c r="E51" s="132"/>
      <c r="F51" s="132"/>
      <c r="G51" s="132"/>
      <c r="H51" s="132"/>
      <c r="I51" s="133"/>
      <c r="J51" s="133"/>
    </row>
    <row r="52" customFormat="false" ht="12.75" hidden="false" customHeight="false" outlineLevel="0" collapsed="false">
      <c r="A52" s="134"/>
      <c r="B52" s="134"/>
      <c r="C52" s="134"/>
      <c r="D52" s="134"/>
      <c r="E52" s="134"/>
      <c r="F52" s="134"/>
      <c r="G52" s="134"/>
      <c r="H52" s="134"/>
      <c r="I52" s="135"/>
      <c r="J52" s="135"/>
    </row>
    <row r="53" customFormat="false" ht="12.75" hidden="false" customHeight="false" outlineLevel="0" collapsed="false">
      <c r="A53" s="132"/>
      <c r="B53" s="132"/>
      <c r="C53" s="132"/>
      <c r="D53" s="132"/>
      <c r="E53" s="132"/>
      <c r="F53" s="132"/>
      <c r="G53" s="132"/>
      <c r="H53" s="132"/>
      <c r="I53" s="133"/>
      <c r="J53" s="133"/>
    </row>
    <row r="54" customFormat="false" ht="12.75" hidden="false" customHeight="false" outlineLevel="0" collapsed="false">
      <c r="A54" s="134"/>
      <c r="B54" s="134"/>
      <c r="C54" s="134"/>
      <c r="D54" s="134"/>
      <c r="E54" s="134"/>
      <c r="F54" s="134"/>
      <c r="G54" s="134"/>
      <c r="H54" s="134"/>
      <c r="I54" s="135"/>
      <c r="J54" s="135"/>
    </row>
    <row r="55" customFormat="false" ht="12.75" hidden="false" customHeight="false" outlineLevel="0" collapsed="false">
      <c r="A55" s="132"/>
      <c r="B55" s="132"/>
      <c r="C55" s="132"/>
      <c r="D55" s="132"/>
      <c r="E55" s="132"/>
      <c r="F55" s="132"/>
      <c r="G55" s="132"/>
      <c r="H55" s="132"/>
      <c r="I55" s="133"/>
      <c r="J55" s="133"/>
    </row>
    <row r="56" customFormat="false" ht="12.75" hidden="false" customHeight="false" outlineLevel="0" collapsed="false">
      <c r="A56" s="134"/>
      <c r="B56" s="134"/>
      <c r="C56" s="134"/>
      <c r="D56" s="134"/>
      <c r="E56" s="134"/>
      <c r="F56" s="134"/>
      <c r="G56" s="134"/>
      <c r="H56" s="134"/>
      <c r="I56" s="135"/>
      <c r="J56" s="135"/>
    </row>
    <row r="57" customFormat="false" ht="12.75" hidden="false" customHeight="false" outlineLevel="0" collapsed="false">
      <c r="A57" s="132"/>
      <c r="B57" s="132"/>
      <c r="C57" s="132"/>
      <c r="D57" s="132"/>
      <c r="E57" s="132"/>
      <c r="F57" s="132"/>
      <c r="G57" s="132"/>
      <c r="H57" s="132"/>
      <c r="I57" s="133"/>
      <c r="J57" s="133"/>
    </row>
    <row r="58" customFormat="false" ht="12.75" hidden="false" customHeight="false" outlineLevel="0" collapsed="false">
      <c r="A58" s="134"/>
      <c r="B58" s="134"/>
      <c r="C58" s="134"/>
      <c r="D58" s="134"/>
      <c r="E58" s="134"/>
      <c r="F58" s="134"/>
      <c r="G58" s="134"/>
      <c r="H58" s="134"/>
      <c r="I58" s="135"/>
      <c r="J58" s="135"/>
    </row>
    <row r="59" customFormat="false" ht="12.75" hidden="false" customHeight="false" outlineLevel="0" collapsed="false">
      <c r="A59" s="132"/>
      <c r="B59" s="132"/>
      <c r="C59" s="132"/>
      <c r="D59" s="132"/>
      <c r="E59" s="132"/>
      <c r="F59" s="132"/>
      <c r="G59" s="132"/>
      <c r="H59" s="132"/>
      <c r="I59" s="133"/>
      <c r="J59" s="133"/>
    </row>
    <row r="60" customFormat="false" ht="12.75" hidden="false" customHeight="false" outlineLevel="0" collapsed="false">
      <c r="A60" s="134"/>
      <c r="B60" s="134"/>
      <c r="C60" s="134"/>
      <c r="D60" s="134"/>
      <c r="E60" s="134"/>
      <c r="F60" s="134"/>
      <c r="G60" s="134"/>
      <c r="H60" s="134"/>
      <c r="I60" s="135"/>
      <c r="J60" s="135"/>
    </row>
    <row r="61" customFormat="false" ht="12.75" hidden="false" customHeight="false" outlineLevel="0" collapsed="false">
      <c r="A61" s="132"/>
      <c r="B61" s="132"/>
      <c r="C61" s="132"/>
      <c r="D61" s="132"/>
      <c r="E61" s="132"/>
      <c r="F61" s="132"/>
      <c r="G61" s="132"/>
      <c r="H61" s="132"/>
      <c r="I61" s="133"/>
      <c r="J61" s="133"/>
    </row>
    <row r="62" customFormat="false" ht="12.75" hidden="false" customHeight="false" outlineLevel="0" collapsed="false">
      <c r="A62" s="134"/>
      <c r="B62" s="134"/>
      <c r="C62" s="134"/>
      <c r="D62" s="134"/>
      <c r="E62" s="134"/>
      <c r="F62" s="134"/>
      <c r="G62" s="134"/>
      <c r="H62" s="134"/>
      <c r="I62" s="135"/>
      <c r="J62" s="135"/>
    </row>
    <row r="63" customFormat="false" ht="12.75" hidden="false" customHeight="false" outlineLevel="0" collapsed="false">
      <c r="A63" s="132"/>
      <c r="B63" s="132"/>
      <c r="C63" s="132"/>
      <c r="D63" s="132"/>
      <c r="E63" s="132"/>
      <c r="F63" s="132"/>
      <c r="G63" s="132"/>
      <c r="H63" s="132"/>
      <c r="I63" s="133"/>
      <c r="J63" s="133"/>
    </row>
    <row r="64" customFormat="false" ht="12.75" hidden="false" customHeight="false" outlineLevel="0" collapsed="false">
      <c r="A64" s="134"/>
      <c r="B64" s="134"/>
      <c r="C64" s="134"/>
      <c r="D64" s="134"/>
      <c r="E64" s="134"/>
      <c r="F64" s="134"/>
      <c r="G64" s="134"/>
      <c r="H64" s="134"/>
      <c r="I64" s="135"/>
      <c r="J64" s="135"/>
    </row>
    <row r="65" customFormat="false" ht="12.75" hidden="false" customHeight="false" outlineLevel="0" collapsed="false">
      <c r="A65" s="132"/>
      <c r="B65" s="132"/>
      <c r="C65" s="132"/>
      <c r="D65" s="132"/>
      <c r="E65" s="132"/>
      <c r="F65" s="132"/>
      <c r="G65" s="132"/>
      <c r="H65" s="132"/>
      <c r="I65" s="133"/>
      <c r="J65" s="133"/>
    </row>
    <row r="66" customFormat="false" ht="12.75" hidden="false" customHeight="false" outlineLevel="0" collapsed="false">
      <c r="A66" s="134"/>
      <c r="B66" s="134"/>
      <c r="C66" s="134"/>
      <c r="D66" s="134"/>
      <c r="E66" s="134"/>
      <c r="F66" s="134"/>
      <c r="G66" s="134"/>
      <c r="H66" s="134"/>
      <c r="I66" s="135"/>
      <c r="J66" s="135"/>
    </row>
    <row r="67" customFormat="false" ht="12.75" hidden="false" customHeight="false" outlineLevel="0" collapsed="false">
      <c r="A67" s="132"/>
      <c r="B67" s="132"/>
      <c r="C67" s="132"/>
      <c r="D67" s="132"/>
      <c r="E67" s="132"/>
      <c r="F67" s="132"/>
      <c r="G67" s="132"/>
      <c r="H67" s="132"/>
      <c r="I67" s="133"/>
      <c r="J67" s="133"/>
    </row>
    <row r="68" customFormat="false" ht="12.75" hidden="false" customHeight="false" outlineLevel="0" collapsed="false">
      <c r="A68" s="134"/>
      <c r="B68" s="134"/>
      <c r="C68" s="134"/>
      <c r="D68" s="134"/>
      <c r="E68" s="134"/>
      <c r="F68" s="134"/>
      <c r="G68" s="134"/>
      <c r="H68" s="134"/>
      <c r="I68" s="135"/>
      <c r="J68" s="135"/>
    </row>
    <row r="69" customFormat="false" ht="12.75" hidden="false" customHeight="false" outlineLevel="0" collapsed="false">
      <c r="A69" s="132"/>
      <c r="B69" s="132"/>
      <c r="C69" s="132"/>
      <c r="D69" s="132"/>
      <c r="E69" s="132"/>
      <c r="F69" s="132"/>
      <c r="G69" s="132"/>
      <c r="H69" s="132"/>
      <c r="I69" s="133"/>
      <c r="J69" s="133"/>
    </row>
    <row r="70" customFormat="false" ht="12.75" hidden="false" customHeight="false" outlineLevel="0" collapsed="false">
      <c r="A70" s="134"/>
      <c r="B70" s="134"/>
      <c r="C70" s="134"/>
      <c r="D70" s="134"/>
      <c r="E70" s="134"/>
      <c r="F70" s="134"/>
      <c r="G70" s="134"/>
      <c r="H70" s="134"/>
      <c r="I70" s="135"/>
      <c r="J70" s="135"/>
    </row>
    <row r="71" customFormat="false" ht="12.75" hidden="false" customHeight="false" outlineLevel="0" collapsed="false">
      <c r="A71" s="132"/>
      <c r="B71" s="132"/>
      <c r="C71" s="132"/>
      <c r="D71" s="132"/>
      <c r="E71" s="132"/>
      <c r="F71" s="132"/>
      <c r="G71" s="132"/>
      <c r="H71" s="132"/>
      <c r="I71" s="133"/>
      <c r="J71" s="133"/>
    </row>
    <row r="72" customFormat="false" ht="12.75" hidden="false" customHeight="false" outlineLevel="0" collapsed="false">
      <c r="A72" s="134"/>
      <c r="B72" s="134"/>
      <c r="C72" s="134"/>
      <c r="D72" s="134"/>
      <c r="E72" s="134"/>
      <c r="F72" s="134"/>
      <c r="G72" s="134"/>
      <c r="H72" s="134"/>
      <c r="I72" s="135"/>
      <c r="J72" s="135"/>
    </row>
    <row r="73" customFormat="false" ht="12.75" hidden="false" customHeight="false" outlineLevel="0" collapsed="false">
      <c r="A73" s="132"/>
      <c r="B73" s="132"/>
      <c r="C73" s="132"/>
      <c r="D73" s="132"/>
      <c r="E73" s="132"/>
      <c r="F73" s="132"/>
      <c r="G73" s="132"/>
      <c r="H73" s="132"/>
      <c r="I73" s="133"/>
      <c r="J73" s="133"/>
    </row>
    <row r="74" customFormat="false" ht="12.75" hidden="false" customHeight="false" outlineLevel="0" collapsed="false">
      <c r="A74" s="134"/>
      <c r="B74" s="134"/>
      <c r="C74" s="134"/>
      <c r="D74" s="134"/>
      <c r="E74" s="134"/>
      <c r="F74" s="134"/>
      <c r="G74" s="134"/>
      <c r="H74" s="134"/>
      <c r="I74" s="135"/>
      <c r="J74" s="135"/>
    </row>
  </sheetData>
  <mergeCells count="1">
    <mergeCell ref="C2:H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J9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C5" activeCellId="0" sqref="C5"/>
    </sheetView>
  </sheetViews>
  <sheetFormatPr defaultColWidth="10.6796875" defaultRowHeight="12.75" zeroHeight="false" outlineLevelRow="0" outlineLevelCol="0"/>
  <cols>
    <col collapsed="false" customWidth="true" hidden="false" outlineLevel="0" max="2" min="2" style="0" width="15.71"/>
  </cols>
  <sheetData>
    <row r="4" customFormat="false" ht="12.75" hidden="false" customHeight="true" outlineLevel="0" collapsed="false">
      <c r="B4" s="40"/>
      <c r="C4" s="40"/>
      <c r="D4" s="40"/>
      <c r="E4" s="40"/>
      <c r="F4" s="40"/>
      <c r="G4" s="40"/>
      <c r="H4" s="40"/>
      <c r="I4" s="45" t="s">
        <v>149</v>
      </c>
      <c r="J4" s="46" t="s">
        <v>36</v>
      </c>
    </row>
    <row r="5" customFormat="false" ht="12.75" hidden="false" customHeight="false" outlineLevel="0" collapsed="false">
      <c r="B5" s="40"/>
      <c r="C5" s="137" t="s">
        <v>150</v>
      </c>
      <c r="D5" s="137"/>
      <c r="E5" s="137"/>
      <c r="F5" s="137"/>
      <c r="G5" s="137"/>
      <c r="H5" s="137"/>
      <c r="I5" s="45"/>
      <c r="J5" s="46"/>
    </row>
    <row r="6" customFormat="false" ht="12.75" hidden="false" customHeight="false" outlineLevel="0" collapsed="false">
      <c r="B6" s="40"/>
      <c r="C6" s="49" t="n">
        <f aca="false">D6-1</f>
        <v>2019</v>
      </c>
      <c r="D6" s="49" t="n">
        <f aca="false">E6-1</f>
        <v>2020</v>
      </c>
      <c r="E6" s="49" t="n">
        <f aca="false">F6-1</f>
        <v>2021</v>
      </c>
      <c r="F6" s="49" t="n">
        <f aca="false">G6-1</f>
        <v>2022</v>
      </c>
      <c r="G6" s="49" t="n">
        <f aca="false">H6-1</f>
        <v>2023</v>
      </c>
      <c r="H6" s="50" t="n">
        <f aca="false">Coordonnées!E6</f>
        <v>2024</v>
      </c>
      <c r="I6" s="51" t="n">
        <f aca="false">J6-1</f>
        <v>2025</v>
      </c>
      <c r="J6" s="50" t="n">
        <f aca="false">Coordonnées!E7</f>
        <v>2026</v>
      </c>
    </row>
    <row r="7" customFormat="false" ht="12.75" hidden="false" customHeight="false" outlineLevel="0" collapsed="false">
      <c r="A7" s="171" t="s">
        <v>151</v>
      </c>
      <c r="B7" s="143" t="s">
        <v>152</v>
      </c>
      <c r="C7" s="80" t="n">
        <v>438392.73</v>
      </c>
      <c r="D7" s="81" t="n">
        <v>266730.63</v>
      </c>
      <c r="E7" s="81" t="n">
        <v>12859.22</v>
      </c>
      <c r="F7" s="81" t="n">
        <v>947004.42</v>
      </c>
      <c r="G7" s="81" t="n">
        <v>286074.44</v>
      </c>
      <c r="H7" s="81" t="n">
        <v>696959.6</v>
      </c>
      <c r="I7" s="82" t="n">
        <v>369430.13</v>
      </c>
      <c r="J7" s="81" t="n">
        <v>1030524.14</v>
      </c>
    </row>
    <row r="8" customFormat="false" ht="12.75" hidden="false" customHeight="false" outlineLevel="0" collapsed="false">
      <c r="A8" s="171" t="s">
        <v>153</v>
      </c>
      <c r="B8" s="143" t="s">
        <v>154</v>
      </c>
      <c r="C8" s="80" t="n">
        <v>749994.79</v>
      </c>
      <c r="D8" s="81" t="n">
        <v>149083.79</v>
      </c>
      <c r="E8" s="81" t="n">
        <v>1175112.54</v>
      </c>
      <c r="F8" s="81" t="n">
        <v>354962.12</v>
      </c>
      <c r="G8" s="81" t="n">
        <v>310169.66</v>
      </c>
      <c r="H8" s="81" t="n">
        <v>3077860.29</v>
      </c>
      <c r="I8" s="82" t="n">
        <v>455000</v>
      </c>
      <c r="J8" s="81" t="n">
        <v>379000</v>
      </c>
    </row>
    <row r="9" customFormat="false" ht="12.75" hidden="false" customHeight="false" outlineLevel="0" collapsed="false">
      <c r="A9" s="171" t="s">
        <v>155</v>
      </c>
      <c r="B9" s="143" t="s">
        <v>156</v>
      </c>
      <c r="C9" s="80" t="n">
        <v>166489.32</v>
      </c>
      <c r="D9" s="81" t="n">
        <v>294138.57</v>
      </c>
      <c r="E9" s="81" t="n">
        <v>1090518.05</v>
      </c>
      <c r="F9" s="81" t="n">
        <v>256722.48</v>
      </c>
      <c r="G9" s="81" t="n">
        <v>691630.24</v>
      </c>
      <c r="H9" s="81" t="n">
        <v>840072.36</v>
      </c>
      <c r="I9" s="82" t="n">
        <v>550000</v>
      </c>
      <c r="J9" s="81" t="n">
        <v>1475913.5</v>
      </c>
    </row>
  </sheetData>
  <mergeCells count="3">
    <mergeCell ref="I4:I5"/>
    <mergeCell ref="J4:J5"/>
    <mergeCell ref="C5:H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2" activeCellId="0" sqref="E42"/>
    </sheetView>
  </sheetViews>
  <sheetFormatPr defaultColWidth="10.6796875" defaultRowHeight="12.7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LibreOffice/7.4.3.2$Windows_X86_64 LibreOffice_project/1048a8393ae2eeec98dff31b5c133c5f1d08b890</Application>
  <AppVersion>15.0000</AppVersion>
  <Company>Cabinet du Ministre des Affaires Intérieures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2006-02-10T09:03:57Z</dcterms:created>
  <dc:creator>BROGNON Philippe</dc:creator>
  <dc:description/>
  <dc:language>fr-BE</dc:language>
  <cp:lastModifiedBy/>
  <cp:lastPrinted>2021-05-06T13:27:36Z</cp:lastPrinted>
  <dcterms:modified xsi:type="dcterms:W3CDTF">2025-12-02T18:08:12Z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ActionId">
    <vt:lpwstr>f5cfcd42-21c8-48d9-bd43-65fb08985eee</vt:lpwstr>
  </property>
  <property fmtid="{D5CDD505-2E9C-101B-9397-08002B2CF9AE}" pid="3" name="MSIP_Label_97a477d1-147d-4e34-b5e3-7b26d2f44870_ContentBits">
    <vt:lpwstr>0</vt:lpwstr>
  </property>
  <property fmtid="{D5CDD505-2E9C-101B-9397-08002B2CF9AE}" pid="4" name="MSIP_Label_97a477d1-147d-4e34-b5e3-7b26d2f44870_Enabled">
    <vt:lpwstr>true</vt:lpwstr>
  </property>
  <property fmtid="{D5CDD505-2E9C-101B-9397-08002B2CF9AE}" pid="5" name="MSIP_Label_97a477d1-147d-4e34-b5e3-7b26d2f44870_Method">
    <vt:lpwstr>Standard</vt:lpwstr>
  </property>
  <property fmtid="{D5CDD505-2E9C-101B-9397-08002B2CF9AE}" pid="6" name="MSIP_Label_97a477d1-147d-4e34-b5e3-7b26d2f44870_Name">
    <vt:lpwstr>97a477d1-147d-4e34-b5e3-7b26d2f44870</vt:lpwstr>
  </property>
  <property fmtid="{D5CDD505-2E9C-101B-9397-08002B2CF9AE}" pid="7" name="MSIP_Label_97a477d1-147d-4e34-b5e3-7b26d2f44870_SetDate">
    <vt:lpwstr>2021-05-05T08:24:51Z</vt:lpwstr>
  </property>
  <property fmtid="{D5CDD505-2E9C-101B-9397-08002B2CF9AE}" pid="8" name="MSIP_Label_97a477d1-147d-4e34-b5e3-7b26d2f44870_SiteId">
    <vt:lpwstr>1f816a84-7aa6-4a56-b22a-7b3452fa8681</vt:lpwstr>
  </property>
</Properties>
</file>